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  <definedName name="_xlnm.Print_Area" localSheetId="0">Лист1!$A$1:$H$277</definedName>
  </definedNames>
  <calcPr calcId="144525"/>
</workbook>
</file>

<file path=xl/calcChain.xml><?xml version="1.0" encoding="utf-8"?>
<calcChain xmlns="http://schemas.openxmlformats.org/spreadsheetml/2006/main">
  <c r="E277" i="1" l="1"/>
  <c r="F276" i="1"/>
  <c r="H271" i="1"/>
  <c r="G271" i="1"/>
  <c r="F271" i="1"/>
  <c r="H269" i="1"/>
  <c r="G269" i="1"/>
  <c r="F269" i="1"/>
  <c r="F268" i="1" s="1"/>
  <c r="H268" i="1"/>
  <c r="G268" i="1"/>
  <c r="F265" i="1"/>
  <c r="F263" i="1" s="1"/>
  <c r="F262" i="1" s="1"/>
  <c r="H263" i="1"/>
  <c r="H262" i="1" s="1"/>
  <c r="G263" i="1"/>
  <c r="G262" i="1"/>
  <c r="H258" i="1"/>
  <c r="G258" i="1"/>
  <c r="G255" i="1" s="1"/>
  <c r="F258" i="1"/>
  <c r="H256" i="1"/>
  <c r="G256" i="1"/>
  <c r="F256" i="1"/>
  <c r="F255" i="1" s="1"/>
  <c r="H255" i="1"/>
  <c r="H253" i="1"/>
  <c r="H252" i="1" s="1"/>
  <c r="H251" i="1" s="1"/>
  <c r="G253" i="1"/>
  <c r="G252" i="1" s="1"/>
  <c r="F253" i="1"/>
  <c r="F252" i="1"/>
  <c r="F251" i="1" s="1"/>
  <c r="H249" i="1"/>
  <c r="G249" i="1"/>
  <c r="F249" i="1"/>
  <c r="H247" i="1"/>
  <c r="H246" i="1" s="1"/>
  <c r="G247" i="1"/>
  <c r="G246" i="1" s="1"/>
  <c r="F247" i="1"/>
  <c r="F246" i="1"/>
  <c r="H244" i="1"/>
  <c r="G244" i="1"/>
  <c r="F244" i="1"/>
  <c r="H242" i="1"/>
  <c r="G242" i="1"/>
  <c r="F242" i="1"/>
  <c r="H240" i="1"/>
  <c r="H239" i="1" s="1"/>
  <c r="G240" i="1"/>
  <c r="G239" i="1" s="1"/>
  <c r="G238" i="1" s="1"/>
  <c r="F240" i="1"/>
  <c r="F239" i="1"/>
  <c r="F238" i="1" s="1"/>
  <c r="H236" i="1"/>
  <c r="H235" i="1" s="1"/>
  <c r="G236" i="1"/>
  <c r="F236" i="1"/>
  <c r="G235" i="1"/>
  <c r="F235" i="1"/>
  <c r="H232" i="1"/>
  <c r="G232" i="1"/>
  <c r="F232" i="1"/>
  <c r="H230" i="1"/>
  <c r="G230" i="1"/>
  <c r="F230" i="1"/>
  <c r="H228" i="1"/>
  <c r="G228" i="1"/>
  <c r="F228" i="1"/>
  <c r="H224" i="1"/>
  <c r="H223" i="1" s="1"/>
  <c r="H222" i="1" s="1"/>
  <c r="G224" i="1"/>
  <c r="G223" i="1" s="1"/>
  <c r="G222" i="1" s="1"/>
  <c r="F224" i="1"/>
  <c r="F223" i="1"/>
  <c r="F222" i="1" s="1"/>
  <c r="H220" i="1"/>
  <c r="G220" i="1"/>
  <c r="F220" i="1"/>
  <c r="H218" i="1"/>
  <c r="G218" i="1"/>
  <c r="F218" i="1"/>
  <c r="H216" i="1"/>
  <c r="G216" i="1"/>
  <c r="F216" i="1"/>
  <c r="H214" i="1"/>
  <c r="G214" i="1"/>
  <c r="F214" i="1"/>
  <c r="H212" i="1"/>
  <c r="G212" i="1"/>
  <c r="F212" i="1"/>
  <c r="H209" i="1"/>
  <c r="G209" i="1"/>
  <c r="F209" i="1"/>
  <c r="H207" i="1"/>
  <c r="G207" i="1"/>
  <c r="G203" i="1" s="1"/>
  <c r="F207" i="1"/>
  <c r="H204" i="1"/>
  <c r="G204" i="1"/>
  <c r="F204" i="1"/>
  <c r="F203" i="1" s="1"/>
  <c r="H203" i="1"/>
  <c r="H201" i="1"/>
  <c r="H200" i="1" s="1"/>
  <c r="G201" i="1"/>
  <c r="G200" i="1" s="1"/>
  <c r="F201" i="1"/>
  <c r="F200" i="1"/>
  <c r="H198" i="1"/>
  <c r="G198" i="1"/>
  <c r="F198" i="1"/>
  <c r="F197" i="1" s="1"/>
  <c r="H197" i="1"/>
  <c r="G197" i="1"/>
  <c r="H195" i="1"/>
  <c r="H194" i="1" s="1"/>
  <c r="G195" i="1"/>
  <c r="G194" i="1" s="1"/>
  <c r="G189" i="1" s="1"/>
  <c r="F195" i="1"/>
  <c r="F194" i="1"/>
  <c r="H191" i="1"/>
  <c r="G191" i="1"/>
  <c r="F191" i="1"/>
  <c r="F190" i="1" s="1"/>
  <c r="F189" i="1" s="1"/>
  <c r="H190" i="1"/>
  <c r="G190" i="1"/>
  <c r="H187" i="1"/>
  <c r="G187" i="1"/>
  <c r="G183" i="1" s="1"/>
  <c r="F187" i="1"/>
  <c r="H184" i="1"/>
  <c r="G184" i="1"/>
  <c r="F184" i="1"/>
  <c r="F183" i="1" s="1"/>
  <c r="H183" i="1"/>
  <c r="H179" i="1"/>
  <c r="G179" i="1"/>
  <c r="F179" i="1"/>
  <c r="F177" i="1"/>
  <c r="H175" i="1"/>
  <c r="H174" i="1" s="1"/>
  <c r="G175" i="1"/>
  <c r="G174" i="1" s="1"/>
  <c r="F175" i="1"/>
  <c r="F174" i="1"/>
  <c r="H172" i="1"/>
  <c r="G172" i="1"/>
  <c r="F172" i="1"/>
  <c r="F168" i="1" s="1"/>
  <c r="H169" i="1"/>
  <c r="H168" i="1" s="1"/>
  <c r="G169" i="1"/>
  <c r="F169" i="1"/>
  <c r="G168" i="1"/>
  <c r="H166" i="1"/>
  <c r="G166" i="1"/>
  <c r="F166" i="1"/>
  <c r="H163" i="1"/>
  <c r="G163" i="1"/>
  <c r="F163" i="1"/>
  <c r="F158" i="1" s="1"/>
  <c r="H159" i="1"/>
  <c r="H158" i="1" s="1"/>
  <c r="G159" i="1"/>
  <c r="F159" i="1"/>
  <c r="G158" i="1"/>
  <c r="H156" i="1"/>
  <c r="G156" i="1"/>
  <c r="G152" i="1" s="1"/>
  <c r="F156" i="1"/>
  <c r="H153" i="1"/>
  <c r="G153" i="1"/>
  <c r="F153" i="1"/>
  <c r="F152" i="1" s="1"/>
  <c r="H152" i="1"/>
  <c r="H150" i="1"/>
  <c r="H149" i="1" s="1"/>
  <c r="G150" i="1"/>
  <c r="G149" i="1" s="1"/>
  <c r="F150" i="1"/>
  <c r="F149" i="1"/>
  <c r="H146" i="1"/>
  <c r="G146" i="1"/>
  <c r="F146" i="1"/>
  <c r="H144" i="1"/>
  <c r="H139" i="1" s="1"/>
  <c r="G144" i="1"/>
  <c r="F144" i="1"/>
  <c r="H140" i="1"/>
  <c r="G140" i="1"/>
  <c r="G139" i="1" s="1"/>
  <c r="F140" i="1"/>
  <c r="F139" i="1" s="1"/>
  <c r="H137" i="1"/>
  <c r="H136" i="1" s="1"/>
  <c r="G137" i="1"/>
  <c r="F137" i="1"/>
  <c r="G136" i="1"/>
  <c r="F136" i="1"/>
  <c r="F135" i="1"/>
  <c r="H134" i="1"/>
  <c r="H133" i="1" s="1"/>
  <c r="G134" i="1"/>
  <c r="G133" i="1" s="1"/>
  <c r="G129" i="1" s="1"/>
  <c r="F134" i="1"/>
  <c r="F133" i="1"/>
  <c r="H131" i="1"/>
  <c r="G131" i="1"/>
  <c r="F131" i="1"/>
  <c r="F130" i="1" s="1"/>
  <c r="F129" i="1" s="1"/>
  <c r="H130" i="1"/>
  <c r="H129" i="1" s="1"/>
  <c r="G130" i="1"/>
  <c r="H125" i="1"/>
  <c r="G125" i="1"/>
  <c r="G124" i="1" s="1"/>
  <c r="F125" i="1"/>
  <c r="F124" i="1" s="1"/>
  <c r="H124" i="1"/>
  <c r="H122" i="1"/>
  <c r="H121" i="1" s="1"/>
  <c r="G122" i="1"/>
  <c r="F122" i="1"/>
  <c r="G121" i="1"/>
  <c r="F121" i="1"/>
  <c r="H119" i="1"/>
  <c r="G119" i="1"/>
  <c r="G116" i="1" s="1"/>
  <c r="F119" i="1"/>
  <c r="H117" i="1"/>
  <c r="G117" i="1"/>
  <c r="F117" i="1"/>
  <c r="F116" i="1" s="1"/>
  <c r="H116" i="1"/>
  <c r="H113" i="1"/>
  <c r="H108" i="1" s="1"/>
  <c r="H107" i="1" s="1"/>
  <c r="G113" i="1"/>
  <c r="F113" i="1"/>
  <c r="H111" i="1"/>
  <c r="G111" i="1"/>
  <c r="G108" i="1" s="1"/>
  <c r="F111" i="1"/>
  <c r="F108" i="1" s="1"/>
  <c r="H109" i="1"/>
  <c r="G109" i="1"/>
  <c r="F109" i="1"/>
  <c r="D109" i="1"/>
  <c r="H104" i="1"/>
  <c r="H103" i="1" s="1"/>
  <c r="G104" i="1"/>
  <c r="G103" i="1" s="1"/>
  <c r="F104" i="1"/>
  <c r="F103" i="1"/>
  <c r="H101" i="1"/>
  <c r="G101" i="1"/>
  <c r="F101" i="1"/>
  <c r="F100" i="1" s="1"/>
  <c r="H100" i="1"/>
  <c r="G100" i="1"/>
  <c r="H98" i="1"/>
  <c r="H97" i="1" s="1"/>
  <c r="G98" i="1"/>
  <c r="G97" i="1" s="1"/>
  <c r="F98" i="1"/>
  <c r="F97" i="1"/>
  <c r="F95" i="1"/>
  <c r="H93" i="1"/>
  <c r="G93" i="1"/>
  <c r="G92" i="1" s="1"/>
  <c r="F93" i="1"/>
  <c r="F92" i="1" s="1"/>
  <c r="H92" i="1"/>
  <c r="F91" i="1"/>
  <c r="F89" i="1" s="1"/>
  <c r="F86" i="1" s="1"/>
  <c r="H89" i="1"/>
  <c r="G89" i="1"/>
  <c r="H87" i="1"/>
  <c r="H86" i="1" s="1"/>
  <c r="G87" i="1"/>
  <c r="F87" i="1"/>
  <c r="G86" i="1"/>
  <c r="H84" i="1"/>
  <c r="G84" i="1"/>
  <c r="G83" i="1" s="1"/>
  <c r="F84" i="1"/>
  <c r="F83" i="1" s="1"/>
  <c r="H83" i="1"/>
  <c r="H80" i="1"/>
  <c r="G80" i="1"/>
  <c r="F80" i="1"/>
  <c r="H78" i="1"/>
  <c r="G78" i="1"/>
  <c r="G73" i="1" s="1"/>
  <c r="F78" i="1"/>
  <c r="H74" i="1"/>
  <c r="G74" i="1"/>
  <c r="F74" i="1"/>
  <c r="F73" i="1" s="1"/>
  <c r="H73" i="1"/>
  <c r="F72" i="1"/>
  <c r="F70" i="1" s="1"/>
  <c r="F69" i="1" s="1"/>
  <c r="H70" i="1"/>
  <c r="H69" i="1" s="1"/>
  <c r="G70" i="1"/>
  <c r="G69" i="1"/>
  <c r="H67" i="1"/>
  <c r="G67" i="1"/>
  <c r="F67" i="1"/>
  <c r="H65" i="1"/>
  <c r="G65" i="1"/>
  <c r="F65" i="1"/>
  <c r="H63" i="1"/>
  <c r="G63" i="1"/>
  <c r="F63" i="1"/>
  <c r="H61" i="1"/>
  <c r="H60" i="1" s="1"/>
  <c r="H59" i="1" s="1"/>
  <c r="G61" i="1"/>
  <c r="G60" i="1" s="1"/>
  <c r="G59" i="1" s="1"/>
  <c r="F61" i="1"/>
  <c r="F60" i="1"/>
  <c r="F59" i="1" s="1"/>
  <c r="H57" i="1"/>
  <c r="G57" i="1"/>
  <c r="F57" i="1"/>
  <c r="H55" i="1"/>
  <c r="H51" i="1" s="1"/>
  <c r="G55" i="1"/>
  <c r="F55" i="1"/>
  <c r="H52" i="1"/>
  <c r="G52" i="1"/>
  <c r="G51" i="1" s="1"/>
  <c r="F52" i="1"/>
  <c r="F51" i="1" s="1"/>
  <c r="H49" i="1"/>
  <c r="G49" i="1"/>
  <c r="F49" i="1"/>
  <c r="H47" i="1"/>
  <c r="H44" i="1" s="1"/>
  <c r="G47" i="1"/>
  <c r="F47" i="1"/>
  <c r="H45" i="1"/>
  <c r="G45" i="1"/>
  <c r="G44" i="1" s="1"/>
  <c r="F45" i="1"/>
  <c r="F44" i="1" s="1"/>
  <c r="H42" i="1"/>
  <c r="G42" i="1"/>
  <c r="F42" i="1"/>
  <c r="H40" i="1"/>
  <c r="H37" i="1" s="1"/>
  <c r="G40" i="1"/>
  <c r="F40" i="1"/>
  <c r="H38" i="1"/>
  <c r="G38" i="1"/>
  <c r="G37" i="1" s="1"/>
  <c r="F38" i="1"/>
  <c r="F37" i="1" s="1"/>
  <c r="H34" i="1"/>
  <c r="G34" i="1"/>
  <c r="F34" i="1"/>
  <c r="H32" i="1"/>
  <c r="G32" i="1"/>
  <c r="F32" i="1"/>
  <c r="H30" i="1"/>
  <c r="G30" i="1"/>
  <c r="F30" i="1"/>
  <c r="F25" i="1" s="1"/>
  <c r="H28" i="1"/>
  <c r="G28" i="1"/>
  <c r="F28" i="1"/>
  <c r="H26" i="1"/>
  <c r="G26" i="1"/>
  <c r="F26" i="1"/>
  <c r="G25" i="1"/>
  <c r="E25" i="1"/>
  <c r="H23" i="1"/>
  <c r="G23" i="1"/>
  <c r="F23" i="1"/>
  <c r="H21" i="1"/>
  <c r="G21" i="1"/>
  <c r="F21" i="1"/>
  <c r="H16" i="1"/>
  <c r="G16" i="1"/>
  <c r="F16" i="1"/>
  <c r="F13" i="1" s="1"/>
  <c r="F12" i="1" s="1"/>
  <c r="H14" i="1"/>
  <c r="H13" i="1" s="1"/>
  <c r="G14" i="1"/>
  <c r="F14" i="1"/>
  <c r="G13" i="1"/>
  <c r="G12" i="1" s="1"/>
  <c r="H25" i="1" l="1"/>
  <c r="H12" i="1" s="1"/>
  <c r="F82" i="1"/>
  <c r="F107" i="1"/>
  <c r="G148" i="1"/>
  <c r="G277" i="1"/>
  <c r="G82" i="1"/>
  <c r="G107" i="1"/>
  <c r="H148" i="1"/>
  <c r="H238" i="1"/>
  <c r="G251" i="1"/>
  <c r="H82" i="1"/>
  <c r="F148" i="1"/>
  <c r="F277" i="1" s="1"/>
  <c r="H189" i="1"/>
  <c r="H277" i="1" l="1"/>
</calcChain>
</file>

<file path=xl/sharedStrings.xml><?xml version="1.0" encoding="utf-8"?>
<sst xmlns="http://schemas.openxmlformats.org/spreadsheetml/2006/main" count="667" uniqueCount="311">
  <si>
    <t>Приложение № 4 к решению</t>
  </si>
  <si>
    <t>Сарапульской городской Думы</t>
  </si>
  <si>
    <t>от 22 декабря 2022 г. № 1-350</t>
  </si>
  <si>
    <t>Распределение бюджетных ассигнований города Сарапула по целевым статьям</t>
  </si>
  <si>
    <t xml:space="preserve">(муниципальным программам и непрограммным направлениям деятельности) и группам </t>
  </si>
  <si>
    <t>видов расходов классификации бюджетов Российской Федерации на 2023 год</t>
  </si>
  <si>
    <t>и на плановый период 2024 и 2025 годов</t>
  </si>
  <si>
    <t>(тыс. руб.)</t>
  </si>
  <si>
    <t>Документ, учреждение</t>
  </si>
  <si>
    <t>Ц.ст.</t>
  </si>
  <si>
    <t>Расх.</t>
  </si>
  <si>
    <t>Сумма на 2023 год</t>
  </si>
  <si>
    <t>Поправки</t>
  </si>
  <si>
    <t>Сумма на 2024 год</t>
  </si>
  <si>
    <t>Сумма на 2025 год</t>
  </si>
  <si>
    <t xml:space="preserve">  Муниципальная программа "Развитие образования и воспитание" на 2015-2025 годы</t>
  </si>
  <si>
    <t>0100000000</t>
  </si>
  <si>
    <t xml:space="preserve">    Подпрограмма "Развитие дошкольного образования"</t>
  </si>
  <si>
    <t>0110000000</t>
  </si>
  <si>
    <t xml:space="preserve">      Реализация основных общеобразовательных программ дошкольного воспитания, присмотр и уход за детьми</t>
  </si>
  <si>
    <t>0110200000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</si>
  <si>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</si>
  <si>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</si>
  <si>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Материальная поддержка семей с детьми дошкольного возраста</t>
  </si>
  <si>
    <t>0110300000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</si>
  <si>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</si>
  <si>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</si>
  <si>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</si>
  <si>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</si>
  <si>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Социальное обеспечение и иные выплаты населению</t>
  </si>
  <si>
    <t>300</t>
  </si>
  <si>
    <t xml:space="preserve">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</si>
  <si>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</si>
  <si>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 xml:space="preserve">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</si>
  <si>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>0110800000</t>
  </si>
  <si>
    <t xml:space="preserve">    Подпрограмма "Развитие общего образования"</t>
  </si>
  <si>
    <t>0120000000</t>
  </si>
  <si>
    <t xml:space="preserve">      Реализации основных общеобразовательных программ начального общего, основного общего, среднего общего образования</t>
  </si>
  <si>
    <t>0120100000</t>
  </si>
  <si>
    <t xml:space="preserve">          Укрепление материально-технической базы муниципальных общеобразовательных организаций</t>
  </si>
  <si>
    <t>0120400000</t>
  </si>
  <si>
    <t xml:space="preserve">      Организация питания обучающихся</t>
  </si>
  <si>
    <t>0120600000</t>
  </si>
  <si>
    <t xml:space="preserve">      Мероприятия, направленные на обеспечение безопасности условий обучения детей в муниципальных общеобразовательных организациях</t>
  </si>
  <si>
    <t>0120800000</t>
  </si>
  <si>
    <t xml:space="preserve">      Строительство, реконструкция и капитальный ремонт общеобразовательных учреждений</t>
  </si>
  <si>
    <t>0121000000</t>
  </si>
  <si>
    <t xml:space="preserve">        Капитальные вложения в объекты государственной (муниципальной) собственности</t>
  </si>
  <si>
    <t>012E100000</t>
  </si>
  <si>
    <t>400</t>
  </si>
  <si>
    <t xml:space="preserve">    Подпрограмма "Развитие дополнительного образования детей"</t>
  </si>
  <si>
    <t>0130000000</t>
  </si>
  <si>
    <t xml:space="preserve">      Реализация дополнительных общеобразовательных общеразвивающих программ</t>
  </si>
  <si>
    <t>0130100000</t>
  </si>
  <si>
    <t xml:space="preserve">      Мероприятия, направленные на обеспечение безопасности детей в учреждениях дополнительного образования</t>
  </si>
  <si>
    <t>0131800000</t>
  </si>
  <si>
    <t xml:space="preserve">      Обеспечение персонифицированного финансирования дополнительного образования детей</t>
  </si>
  <si>
    <t>0131900000</t>
  </si>
  <si>
    <t xml:space="preserve">    Подпрограмма "Реализация молодежной политики"</t>
  </si>
  <si>
    <t>0140000000</t>
  </si>
  <si>
    <t xml:space="preserve">      Организация и осуществление мероприятий по работе с детьми и молодежью</t>
  </si>
  <si>
    <t>0140100000</t>
  </si>
  <si>
    <t xml:space="preserve">      Обеспечение занятости подростков и молодежи в каникулярный период</t>
  </si>
  <si>
    <t>0140200000</t>
  </si>
  <si>
    <t xml:space="preserve">      Координация работы служб системы профилактики правонарушений несовершеннолетних</t>
  </si>
  <si>
    <t>0140300000</t>
  </si>
  <si>
    <t xml:space="preserve">    Подпрограмма "Управление системой образования"</t>
  </si>
  <si>
    <t>0150000000</t>
  </si>
  <si>
    <t xml:space="preserve">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</si>
  <si>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</si>
  <si>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 xml:space="preserve">      Предоставление консультационных и методических услуг</t>
  </si>
  <si>
    <t>0150300000</t>
  </si>
  <si>
    <t xml:space="preserve">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</si>
  <si>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</si>
  <si>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 xml:space="preserve">  Муниципальная программа "Сохранение здоровья и формирование здорового образа жизни" на 2015-2025 годы</t>
  </si>
  <si>
    <t>0200000000</t>
  </si>
  <si>
    <t xml:space="preserve">    Подпрограмма "Формирование здорового образа жизни и профилактика заболеваний"</t>
  </si>
  <si>
    <t>0210000000</t>
  </si>
  <si>
    <t xml:space="preserve">      Организация и проведение официальных физкультурных (физкультурно-оздоровительных) мероприятий</t>
  </si>
  <si>
    <t>0210100000</t>
  </si>
  <si>
    <t xml:space="preserve">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</si>
  <si>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</si>
  <si>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 xml:space="preserve">      Внедрение Всероссийского физкультурно-спортивного комплекса "Готов к труду и обороне" в городе Сарапуле</t>
  </si>
  <si>
    <t>0210300000</t>
  </si>
  <si>
    <t xml:space="preserve">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</si>
  <si>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</si>
  <si>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 xml:space="preserve">    Подпрограмма "Организация отдыха детей в каникулярное время"</t>
  </si>
  <si>
    <t>0220000000</t>
  </si>
  <si>
    <t xml:space="preserve">      Организация и обеспечение отдыха детей в каникулярное время</t>
  </si>
  <si>
    <t>0220100000</t>
  </si>
  <si>
    <t xml:space="preserve">    Подпрограмма "Создание условий для развития физической культуры и спорта"</t>
  </si>
  <si>
    <t>0230000000</t>
  </si>
  <si>
    <t xml:space="preserve">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</si>
  <si>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</si>
  <si>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 xml:space="preserve">      Строительство, реконструкция и капитальный ремонт объектов физической культуры и спорта</t>
  </si>
  <si>
    <t>0230200000</t>
  </si>
  <si>
    <t xml:space="preserve">      Разработка и реализация программ спортивной подготовки</t>
  </si>
  <si>
    <t>0230300000</t>
  </si>
  <si>
    <t xml:space="preserve">  Муниципальная программа "Развитие культуры" на 2015-2025 годы</t>
  </si>
  <si>
    <t>0300000000</t>
  </si>
  <si>
    <t xml:space="preserve">    Подпрограмма "Библиотечное обслуживание населения"</t>
  </si>
  <si>
    <t>0310000000</t>
  </si>
  <si>
    <t xml:space="preserve">      Осуществление библиотечной деятельности</t>
  </si>
  <si>
    <t>0310100000</t>
  </si>
  <si>
    <t xml:space="preserve">    Подпрограмма "Организация досуга и предоставление услуг организаций культуры"</t>
  </si>
  <si>
    <t>0320000000</t>
  </si>
  <si>
    <t xml:space="preserve">      Осуществление театральной деятельности</t>
  </si>
  <si>
    <t>0320100000</t>
  </si>
  <si>
    <t xml:space="preserve">      Осуществление культурно-досуговой деятельности</t>
  </si>
  <si>
    <t>0320200000</t>
  </si>
  <si>
    <t xml:space="preserve">    Подпрограмма "Сохранение и развитие музейного дела"</t>
  </si>
  <si>
    <t>0330000000</t>
  </si>
  <si>
    <t xml:space="preserve">      Осуществление музейной деятельности</t>
  </si>
  <si>
    <t>0330100000</t>
  </si>
  <si>
    <t>033A100000</t>
  </si>
  <si>
    <t xml:space="preserve">           Подпрограмма "Сохранение, использование и популяризация объектов культурного наследия"</t>
  </si>
  <si>
    <t>0340000000</t>
  </si>
  <si>
    <t xml:space="preserve">              Мероприятия по сохранению объектов культурного наследия</t>
  </si>
  <si>
    <t>0341300000</t>
  </si>
  <si>
    <t xml:space="preserve">    Подпрограмма "Реализация национальной политики, развитие местного народного творчества"</t>
  </si>
  <si>
    <t>0350000000</t>
  </si>
  <si>
    <t xml:space="preserve">      Осуществление деятельности по реализации национальной политики, развитию местного народного творчества</t>
  </si>
  <si>
    <t>0350100000</t>
  </si>
  <si>
    <t xml:space="preserve">    Подпрограмма "Управление сферой культуры"</t>
  </si>
  <si>
    <t>0360000000</t>
  </si>
  <si>
    <t xml:space="preserve">      Осуществление организационной деятельности</t>
  </si>
  <si>
    <t>0360100000</t>
  </si>
  <si>
    <t xml:space="preserve">  Муниципальная программа "Социальная поддержка населения" на 2015-2025 годы</t>
  </si>
  <si>
    <t>0400000000</t>
  </si>
  <si>
    <t xml:space="preserve">    Подпрограмма "Социальная поддержка семьи и детей"</t>
  </si>
  <si>
    <t>0410000000</t>
  </si>
  <si>
    <t xml:space="preserve">          Выполнение переданных государственных полномочий по предоставлению мер социальной поддержки многодетным семьям</t>
  </si>
  <si>
    <t>0410100000</t>
  </si>
  <si>
    <t>041P100000</t>
  </si>
  <si>
    <t xml:space="preserve">      Укрепление престижа семьи и ценностей семейного воспитания</t>
  </si>
  <si>
    <t>0410500000</t>
  </si>
  <si>
    <t xml:space="preserve">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</si>
  <si>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</si>
  <si>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</si>
  <si>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</si>
  <si>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Оказание адресной помощи гражданам города Сарапула</t>
  </si>
  <si>
    <t>0420100000</t>
  </si>
  <si>
    <t xml:space="preserve">      Предоставление меры социальной поддержки по проезду в общественном транспорте гражданам</t>
  </si>
  <si>
    <t>0420200000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</si>
  <si>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</si>
  <si>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</si>
  <si>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жилых помещений</t>
  </si>
  <si>
    <t>0430200000</t>
  </si>
  <si>
    <t xml:space="preserve">    Подпрограмма "Предоставление льгот по оплате жилищно-коммунальных услуг (выполнение переданных полномочий)"</t>
  </si>
  <si>
    <t>0440000000</t>
  </si>
  <si>
    <t xml:space="preserve">      Обеспечение доступности для населения стоимости жилищно-коммунальных услуг</t>
  </si>
  <si>
    <t>0440100000</t>
  </si>
  <si>
    <t xml:space="preserve">        Иные бюджетные ассигнования</t>
  </si>
  <si>
    <t>800</t>
  </si>
  <si>
    <t xml:space="preserve">  Муниципальная программа "Создание условий для устойчивого экономического развития" на 2015-2025 годы</t>
  </si>
  <si>
    <t>0500000000</t>
  </si>
  <si>
    <t xml:space="preserve">    Подпрограмма "Создание условий для развития малого и среднего предпринимательства"</t>
  </si>
  <si>
    <t>0510000000</t>
  </si>
  <si>
    <t xml:space="preserve">      Создание условий для развития малого и среднего предпринимательства</t>
  </si>
  <si>
    <t>0510100000</t>
  </si>
  <si>
    <t xml:space="preserve">    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</si>
  <si>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</si>
  <si>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 xml:space="preserve">      Поддержка социально-значимых проектов и программ</t>
  </si>
  <si>
    <t>0530100000</t>
  </si>
  <si>
    <t xml:space="preserve">    Подпрограмма "Развитие туризма"</t>
  </si>
  <si>
    <t>0540000000</t>
  </si>
  <si>
    <t xml:space="preserve">      Содействие повышению качества туристских услуг, создание комфортных условий пребывания туриста на территории муниципального образования "Город Сарапул"</t>
  </si>
  <si>
    <t>0540400000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</si>
  <si>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2015-2025 годы</t>
  </si>
  <si>
    <t>0600000000</t>
  </si>
  <si>
    <t xml:space="preserve">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</si>
  <si>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</si>
  <si>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 xml:space="preserve">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</si>
  <si>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</si>
  <si>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 xml:space="preserve">      Обеспечение безопасности людей на водных объектах</t>
  </si>
  <si>
    <t>0600300000</t>
  </si>
  <si>
    <t xml:space="preserve">  Муниципальная программа "Городское хозяйство" на 2015-2025 годы</t>
  </si>
  <si>
    <t>0700000000</t>
  </si>
  <si>
    <t xml:space="preserve">    Подпрограмма "Территориальное развитие (градостроительство и землеустройство)"</t>
  </si>
  <si>
    <t>0710000000</t>
  </si>
  <si>
    <t xml:space="preserve">      Выполнение полномочий в области градостроительства, архитектуры и землеустройства</t>
  </si>
  <si>
    <t>0710100000</t>
  </si>
  <si>
    <t xml:space="preserve">    Подпрограмма "Содержание и развитие коммунальной инфраструктуры"</t>
  </si>
  <si>
    <t>0720000000</t>
  </si>
  <si>
    <t xml:space="preserve">      Поддержка и развитие инфраструктуры</t>
  </si>
  <si>
    <t>0720100000</t>
  </si>
  <si>
    <t xml:space="preserve">      Газификация города Сарапула</t>
  </si>
  <si>
    <t>0720200000</t>
  </si>
  <si>
    <t xml:space="preserve">    Подпрограмма "Жилищное хозяйство"</t>
  </si>
  <si>
    <t>0730000000</t>
  </si>
  <si>
    <t xml:space="preserve">      Осуществление отдельных полномочий в сфере жилищного хозяйства</t>
  </si>
  <si>
    <t>0730100000</t>
  </si>
  <si>
    <t xml:space="preserve">      Осуществление мероприятий по переселению граждан из аварийного жилищного фонда</t>
  </si>
  <si>
    <t>0730200000</t>
  </si>
  <si>
    <t>073F300000</t>
  </si>
  <si>
    <t xml:space="preserve">      Осуществление мероприятий по проведению капитального ремонта общего имущества в многоквартирных домах</t>
  </si>
  <si>
    <t>0730300000</t>
  </si>
  <si>
    <t xml:space="preserve">    Подпрограмма "Благоустройство и охрана окружающей среды"</t>
  </si>
  <si>
    <t>0740000000</t>
  </si>
  <si>
    <t xml:space="preserve">      Осуществление отдельных полномочий в сфере благоустройства</t>
  </si>
  <si>
    <t>0740100000</t>
  </si>
  <si>
    <t>074G100000</t>
  </si>
  <si>
    <t xml:space="preserve">      Модернизация объектов благоустройства</t>
  </si>
  <si>
    <t>0740200000</t>
  </si>
  <si>
    <t xml:space="preserve">    Подпрограмма "Дорожное хозяйство и транспортное обслуживание населения"</t>
  </si>
  <si>
    <t>0750000000</t>
  </si>
  <si>
    <t xml:space="preserve">      Осуществление отдельных полномочий в сфере дорожного хозяйства и транспортного обслуживания населения</t>
  </si>
  <si>
    <t>0750100000</t>
  </si>
  <si>
    <t xml:space="preserve">      Развитие транспортной инфраструктуры</t>
  </si>
  <si>
    <t>0750200000</t>
  </si>
  <si>
    <t>075R100000</t>
  </si>
  <si>
    <t xml:space="preserve">  Муниципальная программа "Энергосбережение и повышение энергетической эффективности" на 2015-2025 годы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</si>
  <si>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</si>
  <si>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</si>
  <si>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</si>
  <si>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по восстановлению и устройству сетей уличного освещения</t>
  </si>
  <si>
    <t>0800300000</t>
  </si>
  <si>
    <t xml:space="preserve">  Муниципальная программа "Муниципальное управление" на 2015-2025 годы</t>
  </si>
  <si>
    <t>0900000000</t>
  </si>
  <si>
    <t xml:space="preserve">    Подпрограмма "Архивное дело"</t>
  </si>
  <si>
    <t>0920000000</t>
  </si>
  <si>
    <t xml:space="preserve">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</si>
  <si>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</si>
  <si>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 xml:space="preserve">    Подпрограмма "Создание условий для государственной регистрации актов гражданского состояния"</t>
  </si>
  <si>
    <t>0930000000</t>
  </si>
  <si>
    <t xml:space="preserve">      Государственная регистрация актов гражданского состояния</t>
  </si>
  <si>
    <t>0930100000</t>
  </si>
  <si>
    <t xml:space="preserve">    Подпрограмма "Противодействие коррупции в муниципальном образовании "Город Сарапул"</t>
  </si>
  <si>
    <t>0940000000</t>
  </si>
  <si>
    <t xml:space="preserve">      Внедрение антикоррупционных механизмов в рамках реализации кадровой политики в органах местного самоуправления г. Сарапула</t>
  </si>
  <si>
    <t>0940200000</t>
  </si>
  <si>
    <t xml:space="preserve">    Подпрограмма "Развитие муниципальной службы в муниципальном образовании "Город Сарапул"</t>
  </si>
  <si>
    <t>0950000000</t>
  </si>
  <si>
    <t xml:space="preserve">      Профессиональное развитие и подготовка муниципальных служащих органов местного самоуправления г. Сарапула</t>
  </si>
  <si>
    <t>0950300000</t>
  </si>
  <si>
    <t xml:space="preserve">    Подпрограмма "Создание условий для реализации муниципальной программы"</t>
  </si>
  <si>
    <t>0960000000</t>
  </si>
  <si>
    <t xml:space="preserve">      Реализация установленных полномочий (функций) Администрации города Сарапула</t>
  </si>
  <si>
    <t>0960100000</t>
  </si>
  <si>
    <t xml:space="preserve">      Реализация установленных полномочий (функций) Главы муниципального образования "Город Сарапул"</t>
  </si>
  <si>
    <t>0960200000</t>
  </si>
  <si>
    <t xml:space="preserve">      Реализация муниципальных функций, связанных с общегосударственным управлением</t>
  </si>
  <si>
    <t>0960300000</t>
  </si>
  <si>
    <t xml:space="preserve">      Реализация Закона Удмуртской Республики от 17.09.2007 г. №53-РЗ "Об административных комиссиях в Удмуртской Республике"</t>
  </si>
  <si>
    <t>0960400000</t>
  </si>
  <si>
    <t xml:space="preserve">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</si>
  <si>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</si>
  <si>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 xml:space="preserve">      Обеспечение информационной открытости органов местного самоуправления и муниципальных учреждений г. Сарапула</t>
  </si>
  <si>
    <t>0960600000</t>
  </si>
  <si>
    <t xml:space="preserve">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</si>
  <si>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</si>
  <si>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 xml:space="preserve">      Подготовка доклада Главы города Сарапула о достигнутых значениях показателей для оценки эффективности деятельности органов местного самоуправления за отчетный год и их планируемых значениях (в соответствии с Указом Президента Российской Федерации от 28.04.2008 г. №607, постановлением Правительства Российской Федерации от 17.12.2012 г. №1317, постановлением) Правительства Удмуртской Республики от 11.02.2013 г. №52, распоряжением Администрации города Сарапула от 02.04.2013 г.</t>
  </si>
  <si>
    <t>0960900000</t>
  </si>
  <si>
    <t xml:space="preserve">  Муниципальная программа "Управление муниципальными финансами муниципального образования "Город Сарапул" на 2015-2025 годы</t>
  </si>
  <si>
    <t>1000000000</t>
  </si>
  <si>
    <t xml:space="preserve">    Подпрограмма "Организация бюджетного процесса в городе Сарапуле"</t>
  </si>
  <si>
    <t>1010000000</t>
  </si>
  <si>
    <t xml:space="preserve">      Составление бюджетной отчетности</t>
  </si>
  <si>
    <t>1010400000</t>
  </si>
  <si>
    <t xml:space="preserve">      Управление муниципальным долгом</t>
  </si>
  <si>
    <t>1010600000</t>
  </si>
  <si>
    <t xml:space="preserve">        Обслуживание государственного (муниципального) долга</t>
  </si>
  <si>
    <t>700</t>
  </si>
  <si>
    <t xml:space="preserve">       Финансовое обеспечение выполнения других обязательств МО "Город Сарапул"</t>
  </si>
  <si>
    <t xml:space="preserve">         Условно утвержденные расходы</t>
  </si>
  <si>
    <t xml:space="preserve">      Обеспечение реализации муниципальной программы</t>
  </si>
  <si>
    <t>1010800000</t>
  </si>
  <si>
    <t xml:space="preserve">    Подпрограмма "Повышение эффективности расходов бюджета города Сарапула"</t>
  </si>
  <si>
    <t>1020000000</t>
  </si>
  <si>
    <t xml:space="preserve">      Повышение эффективности деятельности органов местного самоуправления и муниципальных учреждений города Сарапула</t>
  </si>
  <si>
    <t>1020400000</t>
  </si>
  <si>
    <t xml:space="preserve">  Муниципальная программа "Управление муниципальным имуществом" на 2015-2025 годы</t>
  </si>
  <si>
    <t>1100000000</t>
  </si>
  <si>
    <t xml:space="preserve">    Подпрограмма "Управление муниципальным имуществом"</t>
  </si>
  <si>
    <t>1110000000</t>
  </si>
  <si>
    <t xml:space="preserve">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</si>
  <si>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</si>
  <si>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 xml:space="preserve">      Бюджетный учет имущества казны г. Сарапула</t>
  </si>
  <si>
    <t>1110300000</t>
  </si>
  <si>
    <t xml:space="preserve">      Ведение реестра объектов муниципальной собственности г. Сарапула</t>
  </si>
  <si>
    <t>1110400000</t>
  </si>
  <si>
    <t xml:space="preserve">    Подпрограмма "Управление земельными ресурсами"</t>
  </si>
  <si>
    <t>1120000000</t>
  </si>
  <si>
    <t xml:space="preserve">      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</si>
  <si>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</si>
  <si>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 xml:space="preserve">      Проведение работ по формированию земельных участков, постановке их на государственный учет</t>
  </si>
  <si>
    <t>1120400000</t>
  </si>
  <si>
    <t xml:space="preserve">  Муниципальная программа "Безопасность муниципального образования "Город Сарапул" на 2015-2025 годы</t>
  </si>
  <si>
    <t>1200000000</t>
  </si>
  <si>
    <t xml:space="preserve">    Подпрограмма "Безопасный город"</t>
  </si>
  <si>
    <t>1210000000</t>
  </si>
  <si>
    <t xml:space="preserve">      Обеспечение работы аппаратно-программного комплекса "Безопасный город"</t>
  </si>
  <si>
    <t>1210200000</t>
  </si>
  <si>
    <t xml:space="preserve">    Подпрограмма "Профилактика правонарушений"</t>
  </si>
  <si>
    <t>1220000000</t>
  </si>
  <si>
    <t xml:space="preserve">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</si>
  <si>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</si>
  <si>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 xml:space="preserve">      Организация охраны общественного порядка на территории МО "Город Сарапул"</t>
  </si>
  <si>
    <t>1220300000</t>
  </si>
  <si>
    <t xml:space="preserve">  Муниципальная программа "Формирование современной городской среды" на 2018-2025 г.г.</t>
  </si>
  <si>
    <t>1300000000</t>
  </si>
  <si>
    <t xml:space="preserve">      Реализация мероприятий в сфере формирования современной городской среды</t>
  </si>
  <si>
    <t>1300100000</t>
  </si>
  <si>
    <t>130F200000</t>
  </si>
  <si>
    <t xml:space="preserve">  Муниципальная программа "Профилактика терроризма" на 2020-2025 годы</t>
  </si>
  <si>
    <t>1400000000</t>
  </si>
  <si>
    <t xml:space="preserve">      Проведение информационно-пропагандистских мероприятий по противодействию идеологии терроризма</t>
  </si>
  <si>
    <t>1400300000</t>
  </si>
  <si>
    <t xml:space="preserve">  Непрограммные направления деятельности</t>
  </si>
  <si>
    <t>9900000000</t>
  </si>
  <si>
    <t xml:space="preserve">Всего расходов: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</si>
</sst>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0" fontId="5" fillId="0" borderId="4">
      <alignment horizontal="right"/>
    </xf>
    <xf numFmtId="4" fontId="5" fillId="3" borderId="4">
      <alignment horizontal="right" vertical="top" shrinkToFit="1"/>
    </xf>
    <xf numFmtId="0" fontId="3" fillId="0" borderId="0"/>
    <xf numFmtId="0" fontId="3" fillId="0" borderId="0">
      <alignment horizontal="left" wrapText="1"/>
    </xf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2" borderId="0" xfId="0" applyFont="1" applyFill="1" applyProtection="1">
      <protection locked="0"/>
    </xf>
    <xf numFmtId="0" fontId="4" fillId="0" borderId="2" xfId="2" applyNumberFormat="1" applyFont="1" applyProtection="1">
      <alignment horizontal="center" vertical="center" wrapText="1"/>
    </xf>
    <xf numFmtId="0" fontId="6" fillId="0" borderId="2" xfId="3" applyNumberFormat="1" applyFont="1" applyProtection="1">
      <alignment vertical="top" wrapText="1"/>
    </xf>
    <xf numFmtId="1" fontId="6" fillId="0" borderId="2" xfId="4" applyNumberFormat="1" applyFont="1" applyProtection="1">
      <alignment horizontal="center" vertical="top" shrinkToFit="1"/>
    </xf>
    <xf numFmtId="164" fontId="6" fillId="0" borderId="2" xfId="5" applyNumberFormat="1" applyFont="1" applyFill="1" applyProtection="1">
      <alignment horizontal="right" vertical="top" shrinkToFit="1"/>
    </xf>
    <xf numFmtId="165" fontId="6" fillId="0" borderId="2" xfId="5" applyNumberFormat="1" applyFont="1" applyFill="1" applyProtection="1">
      <alignment horizontal="right" vertical="top" shrinkToFit="1"/>
    </xf>
    <xf numFmtId="0" fontId="4" fillId="0" borderId="2" xfId="3" applyNumberFormat="1" applyFont="1" applyProtection="1">
      <alignment vertical="top" wrapText="1"/>
    </xf>
    <xf numFmtId="1" fontId="4" fillId="0" borderId="2" xfId="4" applyNumberFormat="1" applyFont="1" applyProtection="1">
      <alignment horizontal="center" vertical="top" shrinkToFit="1"/>
    </xf>
    <xf numFmtId="164" fontId="4" fillId="0" borderId="2" xfId="5" applyNumberFormat="1" applyFont="1" applyFill="1" applyProtection="1">
      <alignment horizontal="right" vertical="top" shrinkToFit="1"/>
    </xf>
    <xf numFmtId="165" fontId="4" fillId="0" borderId="2" xfId="5" applyNumberFormat="1" applyFont="1" applyFill="1" applyProtection="1">
      <alignment horizontal="right" vertical="top" shrinkToFit="1"/>
    </xf>
    <xf numFmtId="49" fontId="4" fillId="0" borderId="2" xfId="4" applyNumberFormat="1" applyFont="1" applyProtection="1">
      <alignment horizontal="center" vertical="top" shrinkToFit="1"/>
    </xf>
    <xf numFmtId="0" fontId="4" fillId="2" borderId="2" xfId="3" applyNumberFormat="1" applyFont="1" applyFill="1" applyProtection="1">
      <alignment vertical="top" wrapText="1"/>
    </xf>
    <xf numFmtId="0" fontId="4" fillId="0" borderId="3" xfId="3" applyNumberFormat="1" applyFont="1" applyBorder="1" applyProtection="1">
      <alignment vertical="top" wrapText="1"/>
    </xf>
    <xf numFmtId="1" fontId="4" fillId="0" borderId="3" xfId="4" applyNumberFormat="1" applyFont="1" applyBorder="1" applyProtection="1">
      <alignment horizontal="center" vertical="top" shrinkToFit="1"/>
    </xf>
    <xf numFmtId="164" fontId="4" fillId="0" borderId="3" xfId="5" applyNumberFormat="1" applyFont="1" applyFill="1" applyBorder="1" applyProtection="1">
      <alignment horizontal="right" vertical="top" shrinkToFit="1"/>
    </xf>
    <xf numFmtId="165" fontId="4" fillId="0" borderId="3" xfId="5" applyNumberFormat="1" applyFont="1" applyFill="1" applyBorder="1" applyProtection="1">
      <alignment horizontal="right" vertical="top" shrinkToFit="1"/>
    </xf>
    <xf numFmtId="164" fontId="6" fillId="0" borderId="8" xfId="7" applyNumberFormat="1" applyFont="1" applyFill="1" applyBorder="1" applyProtection="1">
      <alignment horizontal="right" vertical="top" shrinkToFit="1"/>
    </xf>
    <xf numFmtId="165" fontId="6" fillId="0" borderId="8" xfId="7" applyNumberFormat="1" applyFont="1" applyFill="1" applyBorder="1" applyProtection="1">
      <alignment horizontal="right" vertical="top" shrinkToFit="1"/>
    </xf>
    <xf numFmtId="0" fontId="2" fillId="0" borderId="0" xfId="0" applyFont="1" applyProtection="1">
      <protection locked="0"/>
    </xf>
    <xf numFmtId="0" fontId="4" fillId="0" borderId="0" xfId="8" applyNumberFormat="1" applyFont="1" applyProtection="1"/>
    <xf numFmtId="0" fontId="4" fillId="0" borderId="0" xfId="9" applyNumberFormat="1" applyFont="1" applyProtection="1">
      <alignment horizontal="left" wrapText="1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1" xfId="1" applyNumberFormat="1" applyFont="1" applyBorder="1" applyProtection="1">
      <alignment horizontal="right"/>
    </xf>
    <xf numFmtId="0" fontId="6" fillId="0" borderId="5" xfId="6" applyNumberFormat="1" applyFont="1" applyBorder="1" applyAlignment="1" applyProtection="1">
      <alignment horizontal="left"/>
    </xf>
    <xf numFmtId="0" fontId="6" fillId="0" borderId="6" xfId="6" applyFont="1" applyBorder="1" applyAlignment="1">
      <alignment horizontal="left"/>
    </xf>
    <xf numFmtId="0" fontId="6" fillId="0" borderId="7" xfId="6" applyFont="1" applyBorder="1" applyAlignment="1">
      <alignment horizontal="left"/>
    </xf>
  </cellXfs>
  <cellStyles count="10">
    <cellStyle name="xl22" xfId="2"/>
    <cellStyle name="xl23" xfId="8"/>
    <cellStyle name="xl25" xfId="6"/>
    <cellStyle name="xl27" xfId="7"/>
    <cellStyle name="xl30" xfId="1"/>
    <cellStyle name="xl31" xfId="9"/>
    <cellStyle name="xl32" xfId="3"/>
    <cellStyle name="xl34" xfId="4"/>
    <cellStyle name="xl36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4"/>
  <sheetViews>
    <sheetView tabSelected="1" topLeftCell="A265" workbookViewId="0">
      <selection activeCell="H30" sqref="H30"/>
    </sheetView>
  </sheetViews>
  <sheetFormatPr defaultRowHeight="15" x14ac:dyDescent="0.25"/>
  <cols>
    <col min="1" max="1" width="40" style="1" customWidth="1"/>
    <col min="2" max="2" width="10.7109375" style="1" customWidth="1"/>
    <col min="3" max="3" width="7.7109375" style="1" customWidth="1"/>
    <col min="4" max="5" width="11.7109375" style="1" hidden="1" customWidth="1"/>
    <col min="6" max="8" width="11.7109375" style="1" customWidth="1"/>
    <col min="9" max="16384" width="9.140625" style="1"/>
  </cols>
  <sheetData>
    <row r="1" spans="1:8" x14ac:dyDescent="0.25">
      <c r="H1" s="2" t="s">
        <v>0</v>
      </c>
    </row>
    <row r="2" spans="1:8" x14ac:dyDescent="0.25">
      <c r="H2" s="2" t="s">
        <v>1</v>
      </c>
    </row>
    <row r="3" spans="1:8" x14ac:dyDescent="0.25">
      <c r="H3" s="3" t="s">
        <v>2</v>
      </c>
    </row>
    <row r="4" spans="1:8" x14ac:dyDescent="0.25">
      <c r="H4" s="4"/>
    </row>
    <row r="6" spans="1:8" x14ac:dyDescent="0.25">
      <c r="A6" s="25" t="s">
        <v>3</v>
      </c>
      <c r="B6" s="25"/>
      <c r="C6" s="25"/>
      <c r="D6" s="25"/>
      <c r="E6" s="25"/>
      <c r="F6" s="25"/>
      <c r="G6" s="25"/>
      <c r="H6" s="25"/>
    </row>
    <row r="7" spans="1:8" x14ac:dyDescent="0.25">
      <c r="A7" s="25" t="s">
        <v>4</v>
      </c>
      <c r="B7" s="25"/>
      <c r="C7" s="25"/>
      <c r="D7" s="25"/>
      <c r="E7" s="25"/>
      <c r="F7" s="25"/>
      <c r="G7" s="25"/>
      <c r="H7" s="25"/>
    </row>
    <row r="8" spans="1:8" x14ac:dyDescent="0.25">
      <c r="A8" s="25" t="s">
        <v>5</v>
      </c>
      <c r="B8" s="25"/>
      <c r="C8" s="25"/>
      <c r="D8" s="25"/>
      <c r="E8" s="25"/>
      <c r="F8" s="25"/>
      <c r="G8" s="25"/>
      <c r="H8" s="25"/>
    </row>
    <row r="9" spans="1:8" x14ac:dyDescent="0.25">
      <c r="A9" s="25" t="s">
        <v>6</v>
      </c>
      <c r="B9" s="25"/>
      <c r="C9" s="25"/>
      <c r="D9" s="25"/>
      <c r="E9" s="25"/>
      <c r="F9" s="25"/>
      <c r="G9" s="25"/>
      <c r="H9" s="25"/>
    </row>
    <row r="10" spans="1:8" ht="22.5" customHeight="1" x14ac:dyDescent="0.25">
      <c r="A10" s="26" t="s">
        <v>7</v>
      </c>
      <c r="B10" s="26"/>
      <c r="C10" s="26"/>
      <c r="D10" s="26"/>
      <c r="E10" s="26"/>
      <c r="F10" s="26"/>
      <c r="G10" s="26"/>
      <c r="H10" s="26"/>
    </row>
    <row r="11" spans="1:8" ht="25.5" x14ac:dyDescent="0.25">
      <c r="A11" s="5" t="s">
        <v>8</v>
      </c>
      <c r="B11" s="5" t="s">
        <v>9</v>
      </c>
      <c r="C11" s="5" t="s">
        <v>10</v>
      </c>
      <c r="D11" s="5" t="s">
        <v>11</v>
      </c>
      <c r="E11" s="5" t="s">
        <v>12</v>
      </c>
      <c r="F11" s="5" t="s">
        <v>11</v>
      </c>
      <c r="G11" s="5" t="s">
        <v>13</v>
      </c>
      <c r="H11" s="5" t="s">
        <v>14</v>
      </c>
    </row>
    <row r="12" spans="1:8" ht="25.5" x14ac:dyDescent="0.25">
      <c r="A12" s="6" t="s">
        <v>15</v>
      </c>
      <c r="B12" s="7" t="s">
        <v>16</v>
      </c>
      <c r="C12" s="7"/>
      <c r="D12" s="8">
        <v>1317768900</v>
      </c>
      <c r="E12" s="9">
        <v>6360</v>
      </c>
      <c r="F12" s="9">
        <f>F13+F25+F37+F44+F51</f>
        <v>1324128.9000000001</v>
      </c>
      <c r="G12" s="9">
        <f>G13+G25+G37+G44+G51</f>
        <v>1372724.2999999998</v>
      </c>
      <c r="H12" s="9">
        <f>H13+H25+H37+H44+H51</f>
        <v>1373395.9</v>
      </c>
    </row>
    <row r="13" spans="1:8" ht="25.5" x14ac:dyDescent="0.25">
      <c r="A13" s="10" t="s">
        <v>17</v>
      </c>
      <c r="B13" s="11" t="s">
        <v>18</v>
      </c>
      <c r="C13" s="11"/>
      <c r="D13" s="12">
        <v>586299000</v>
      </c>
      <c r="E13" s="13"/>
      <c r="F13" s="13">
        <f>F14+F16+F21+F23</f>
        <v>586299</v>
      </c>
      <c r="G13" s="13">
        <f>G14+G16+G21+G23</f>
        <v>615149.89999999991</v>
      </c>
      <c r="H13" s="13">
        <f>H14+H16+H21+H23</f>
        <v>615154.29999999993</v>
      </c>
    </row>
    <row r="14" spans="1:8" ht="38.25" x14ac:dyDescent="0.25">
      <c r="A14" s="10" t="s">
        <v>19</v>
      </c>
      <c r="B14" s="11" t="s">
        <v>20</v>
      </c>
      <c r="C14" s="11"/>
      <c r="D14" s="12">
        <v>553296200</v>
      </c>
      <c r="E14" s="13"/>
      <c r="F14" s="13">
        <f>F15</f>
        <v>553296.19999999995</v>
      </c>
      <c r="G14" s="13">
        <f>G15</f>
        <v>582354.69999999995</v>
      </c>
      <c r="H14" s="13">
        <f>H15</f>
        <v>582354.69999999995</v>
      </c>
    </row>
    <row r="15" spans="1:8" ht="38.25" x14ac:dyDescent="0.25">
      <c r="A15" s="10" t="s">
        <v>21</v>
      </c>
      <c r="B15" s="11" t="s">
        <v>20</v>
      </c>
      <c r="C15" s="11" t="s">
        <v>22</v>
      </c>
      <c r="D15" s="12">
        <v>553296200</v>
      </c>
      <c r="E15" s="13"/>
      <c r="F15" s="13">
        <v>553296.19999999995</v>
      </c>
      <c r="G15" s="13">
        <v>582354.69999999995</v>
      </c>
      <c r="H15" s="13">
        <v>582354.69999999995</v>
      </c>
    </row>
    <row r="16" spans="1:8" ht="25.5" x14ac:dyDescent="0.25">
      <c r="A16" s="10" t="s">
        <v>23</v>
      </c>
      <c r="B16" s="11" t="s">
        <v>24</v>
      </c>
      <c r="C16" s="11"/>
      <c r="D16" s="12">
        <v>3176800</v>
      </c>
      <c r="E16" s="13"/>
      <c r="F16" s="13">
        <f>F17+F18+F19+F20</f>
        <v>3176.7999999999997</v>
      </c>
      <c r="G16" s="13">
        <f>G17+G18+G19+G20</f>
        <v>2969.2</v>
      </c>
      <c r="H16" s="13">
        <f>H17+H18+H19+H20</f>
        <v>2973.5999999999995</v>
      </c>
    </row>
    <row r="17" spans="1:8" ht="76.5" x14ac:dyDescent="0.25">
      <c r="A17" s="10" t="s">
        <v>25</v>
      </c>
      <c r="B17" s="11" t="s">
        <v>24</v>
      </c>
      <c r="C17" s="11" t="s">
        <v>26</v>
      </c>
      <c r="D17" s="12">
        <v>104100</v>
      </c>
      <c r="E17" s="13"/>
      <c r="F17" s="13">
        <v>104.1</v>
      </c>
      <c r="G17" s="13">
        <v>104.1</v>
      </c>
      <c r="H17" s="13">
        <v>104.1</v>
      </c>
    </row>
    <row r="18" spans="1:8" ht="38.25" x14ac:dyDescent="0.25">
      <c r="A18" s="10" t="s">
        <v>27</v>
      </c>
      <c r="B18" s="11" t="s">
        <v>24</v>
      </c>
      <c r="C18" s="11" t="s">
        <v>28</v>
      </c>
      <c r="D18" s="12">
        <v>6000</v>
      </c>
      <c r="E18" s="13"/>
      <c r="F18" s="13">
        <v>6</v>
      </c>
      <c r="G18" s="13">
        <v>6</v>
      </c>
      <c r="H18" s="13">
        <v>6</v>
      </c>
    </row>
    <row r="19" spans="1:8" ht="25.5" x14ac:dyDescent="0.25">
      <c r="A19" s="10" t="s">
        <v>29</v>
      </c>
      <c r="B19" s="11" t="s">
        <v>24</v>
      </c>
      <c r="C19" s="11" t="s">
        <v>30</v>
      </c>
      <c r="D19" s="12">
        <v>2096200</v>
      </c>
      <c r="E19" s="13"/>
      <c r="F19" s="13">
        <v>2096.1999999999998</v>
      </c>
      <c r="G19" s="13">
        <v>2096.1999999999998</v>
      </c>
      <c r="H19" s="13">
        <v>2100.6999999999998</v>
      </c>
    </row>
    <row r="20" spans="1:8" ht="38.25" x14ac:dyDescent="0.25">
      <c r="A20" s="10" t="s">
        <v>21</v>
      </c>
      <c r="B20" s="11" t="s">
        <v>24</v>
      </c>
      <c r="C20" s="11" t="s">
        <v>22</v>
      </c>
      <c r="D20" s="12">
        <v>970500</v>
      </c>
      <c r="E20" s="13"/>
      <c r="F20" s="13">
        <v>970.5</v>
      </c>
      <c r="G20" s="13">
        <v>762.9</v>
      </c>
      <c r="H20" s="13">
        <v>762.8</v>
      </c>
    </row>
    <row r="21" spans="1:8" ht="76.5" x14ac:dyDescent="0.25">
      <c r="A21" s="10" t="s">
        <v>31</v>
      </c>
      <c r="B21" s="11" t="s">
        <v>32</v>
      </c>
      <c r="C21" s="11"/>
      <c r="D21" s="12">
        <v>29400000</v>
      </c>
      <c r="E21" s="13"/>
      <c r="F21" s="13">
        <f>F22</f>
        <v>29400</v>
      </c>
      <c r="G21" s="13">
        <f>G22</f>
        <v>29400</v>
      </c>
      <c r="H21" s="13">
        <f>H22</f>
        <v>29400</v>
      </c>
    </row>
    <row r="22" spans="1:8" ht="38.25" x14ac:dyDescent="0.25">
      <c r="A22" s="10" t="s">
        <v>21</v>
      </c>
      <c r="B22" s="11" t="s">
        <v>32</v>
      </c>
      <c r="C22" s="11" t="s">
        <v>22</v>
      </c>
      <c r="D22" s="12">
        <v>29400000</v>
      </c>
      <c r="E22" s="13"/>
      <c r="F22" s="13">
        <v>29400</v>
      </c>
      <c r="G22" s="13">
        <v>29400</v>
      </c>
      <c r="H22" s="13">
        <v>29400</v>
      </c>
    </row>
    <row r="23" spans="1:8" ht="51" x14ac:dyDescent="0.25">
      <c r="A23" s="10" t="s">
        <v>33</v>
      </c>
      <c r="B23" s="11" t="s">
        <v>34</v>
      </c>
      <c r="C23" s="11"/>
      <c r="D23" s="12">
        <v>426000</v>
      </c>
      <c r="E23" s="13"/>
      <c r="F23" s="13">
        <f>F24</f>
        <v>426</v>
      </c>
      <c r="G23" s="13">
        <f>G24</f>
        <v>426</v>
      </c>
      <c r="H23" s="13">
        <f>H24</f>
        <v>426</v>
      </c>
    </row>
    <row r="24" spans="1:8" ht="38.25" x14ac:dyDescent="0.25">
      <c r="A24" s="10" t="s">
        <v>21</v>
      </c>
      <c r="B24" s="11" t="s">
        <v>34</v>
      </c>
      <c r="C24" s="11" t="s">
        <v>22</v>
      </c>
      <c r="D24" s="12">
        <v>426000</v>
      </c>
      <c r="E24" s="13"/>
      <c r="F24" s="13">
        <v>426</v>
      </c>
      <c r="G24" s="13">
        <v>426</v>
      </c>
      <c r="H24" s="13">
        <v>426</v>
      </c>
    </row>
    <row r="25" spans="1:8" ht="25.5" x14ac:dyDescent="0.25">
      <c r="A25" s="10" t="s">
        <v>35</v>
      </c>
      <c r="B25" s="11" t="s">
        <v>36</v>
      </c>
      <c r="C25" s="11"/>
      <c r="D25" s="12">
        <v>595407900</v>
      </c>
      <c r="E25" s="13">
        <f>6360-373.4</f>
        <v>5986.6</v>
      </c>
      <c r="F25" s="13">
        <f>F26+F30+F32+F34+F28</f>
        <v>601394.5</v>
      </c>
      <c r="G25" s="13">
        <f>G26+G30+G32+G34+G28</f>
        <v>608741</v>
      </c>
      <c r="H25" s="13">
        <f>H26+H30+H32+H34+H28</f>
        <v>609405.9</v>
      </c>
    </row>
    <row r="26" spans="1:8" ht="51" x14ac:dyDescent="0.25">
      <c r="A26" s="10" t="s">
        <v>37</v>
      </c>
      <c r="B26" s="11" t="s">
        <v>38</v>
      </c>
      <c r="C26" s="11"/>
      <c r="D26" s="12">
        <v>514452700</v>
      </c>
      <c r="E26" s="13">
        <v>67</v>
      </c>
      <c r="F26" s="13">
        <f>F27</f>
        <v>514519.7</v>
      </c>
      <c r="G26" s="13">
        <f>G27</f>
        <v>515671.2</v>
      </c>
      <c r="H26" s="13">
        <f>H27</f>
        <v>515671.2</v>
      </c>
    </row>
    <row r="27" spans="1:8" ht="38.25" x14ac:dyDescent="0.25">
      <c r="A27" s="10" t="s">
        <v>21</v>
      </c>
      <c r="B27" s="11" t="s">
        <v>38</v>
      </c>
      <c r="C27" s="11" t="s">
        <v>22</v>
      </c>
      <c r="D27" s="12">
        <v>514452700</v>
      </c>
      <c r="E27" s="13">
        <v>67</v>
      </c>
      <c r="F27" s="13">
        <v>514519.7</v>
      </c>
      <c r="G27" s="13">
        <v>515671.2</v>
      </c>
      <c r="H27" s="13">
        <v>515671.2</v>
      </c>
    </row>
    <row r="28" spans="1:8" ht="38.25" x14ac:dyDescent="0.25">
      <c r="A28" s="10" t="s">
        <v>39</v>
      </c>
      <c r="B28" s="14" t="s">
        <v>40</v>
      </c>
      <c r="C28" s="11"/>
      <c r="D28" s="12"/>
      <c r="E28" s="13">
        <v>6360</v>
      </c>
      <c r="F28" s="13">
        <f>F29</f>
        <v>6360</v>
      </c>
      <c r="G28" s="13">
        <f>G29</f>
        <v>19080</v>
      </c>
      <c r="H28" s="13">
        <f>H29</f>
        <v>19080</v>
      </c>
    </row>
    <row r="29" spans="1:8" ht="38.25" x14ac:dyDescent="0.25">
      <c r="A29" s="10" t="s">
        <v>21</v>
      </c>
      <c r="B29" s="14" t="s">
        <v>40</v>
      </c>
      <c r="C29" s="11">
        <v>600</v>
      </c>
      <c r="D29" s="12"/>
      <c r="E29" s="13">
        <v>6360</v>
      </c>
      <c r="F29" s="13">
        <v>6360</v>
      </c>
      <c r="G29" s="13">
        <v>19080</v>
      </c>
      <c r="H29" s="13">
        <v>19080</v>
      </c>
    </row>
    <row r="30" spans="1:8" x14ac:dyDescent="0.25">
      <c r="A30" s="10" t="s">
        <v>41</v>
      </c>
      <c r="B30" s="11" t="s">
        <v>42</v>
      </c>
      <c r="C30" s="11"/>
      <c r="D30" s="12">
        <v>80791800</v>
      </c>
      <c r="E30" s="13">
        <v>-440.4</v>
      </c>
      <c r="F30" s="13">
        <f>F31</f>
        <v>80351.399999999994</v>
      </c>
      <c r="G30" s="13">
        <f>G31</f>
        <v>73826.399999999994</v>
      </c>
      <c r="H30" s="13">
        <f>H31</f>
        <v>74516.3</v>
      </c>
    </row>
    <row r="31" spans="1:8" ht="38.25" x14ac:dyDescent="0.25">
      <c r="A31" s="10" t="s">
        <v>21</v>
      </c>
      <c r="B31" s="11" t="s">
        <v>42</v>
      </c>
      <c r="C31" s="11" t="s">
        <v>22</v>
      </c>
      <c r="D31" s="12">
        <v>80791800</v>
      </c>
      <c r="E31" s="13">
        <v>-440.4</v>
      </c>
      <c r="F31" s="13">
        <v>80351.399999999994</v>
      </c>
      <c r="G31" s="13">
        <v>73826.399999999994</v>
      </c>
      <c r="H31" s="13">
        <v>74516.3</v>
      </c>
    </row>
    <row r="32" spans="1:8" ht="51" x14ac:dyDescent="0.25">
      <c r="A32" s="10" t="s">
        <v>43</v>
      </c>
      <c r="B32" s="11" t="s">
        <v>44</v>
      </c>
      <c r="C32" s="11"/>
      <c r="D32" s="12">
        <v>138400</v>
      </c>
      <c r="E32" s="13"/>
      <c r="F32" s="13">
        <f>F33</f>
        <v>138.4</v>
      </c>
      <c r="G32" s="13">
        <f>G33</f>
        <v>138.4</v>
      </c>
      <c r="H32" s="13">
        <f>H33</f>
        <v>138.4</v>
      </c>
    </row>
    <row r="33" spans="1:8" ht="38.25" x14ac:dyDescent="0.25">
      <c r="A33" s="10" t="s">
        <v>21</v>
      </c>
      <c r="B33" s="11" t="s">
        <v>44</v>
      </c>
      <c r="C33" s="11" t="s">
        <v>22</v>
      </c>
      <c r="D33" s="12">
        <v>138400</v>
      </c>
      <c r="E33" s="13"/>
      <c r="F33" s="13">
        <v>138.4</v>
      </c>
      <c r="G33" s="13">
        <v>138.4</v>
      </c>
      <c r="H33" s="13">
        <v>138.4</v>
      </c>
    </row>
    <row r="34" spans="1:8" ht="38.25" x14ac:dyDescent="0.25">
      <c r="A34" s="10" t="s">
        <v>45</v>
      </c>
      <c r="B34" s="11" t="s">
        <v>46</v>
      </c>
      <c r="C34" s="11"/>
      <c r="D34" s="12">
        <v>25000</v>
      </c>
      <c r="E34" s="13"/>
      <c r="F34" s="13">
        <f>F35+F36</f>
        <v>25</v>
      </c>
      <c r="G34" s="13">
        <f>G35+G36</f>
        <v>25</v>
      </c>
      <c r="H34" s="13">
        <f>H35+H36</f>
        <v>0</v>
      </c>
    </row>
    <row r="35" spans="1:8" ht="38.25" x14ac:dyDescent="0.25">
      <c r="A35" s="10" t="s">
        <v>27</v>
      </c>
      <c r="B35" s="11" t="s">
        <v>46</v>
      </c>
      <c r="C35" s="11" t="s">
        <v>28</v>
      </c>
      <c r="D35" s="12">
        <v>5000</v>
      </c>
      <c r="E35" s="13"/>
      <c r="F35" s="13">
        <v>5</v>
      </c>
      <c r="G35" s="13">
        <v>0</v>
      </c>
      <c r="H35" s="13">
        <v>0</v>
      </c>
    </row>
    <row r="36" spans="1:8" ht="17.25" customHeight="1" x14ac:dyDescent="0.25">
      <c r="A36" s="10" t="s">
        <v>47</v>
      </c>
      <c r="B36" s="11" t="s">
        <v>48</v>
      </c>
      <c r="C36" s="11" t="s">
        <v>49</v>
      </c>
      <c r="D36" s="12">
        <v>20000</v>
      </c>
      <c r="E36" s="13"/>
      <c r="F36" s="13">
        <v>20</v>
      </c>
      <c r="G36" s="13">
        <v>25</v>
      </c>
      <c r="H36" s="13">
        <v>0</v>
      </c>
    </row>
    <row r="37" spans="1:8" ht="25.5" x14ac:dyDescent="0.25">
      <c r="A37" s="10" t="s">
        <v>50</v>
      </c>
      <c r="B37" s="11" t="s">
        <v>51</v>
      </c>
      <c r="C37" s="11"/>
      <c r="D37" s="12">
        <v>103916600</v>
      </c>
      <c r="E37" s="13"/>
      <c r="F37" s="13">
        <f>F38+F40+F42</f>
        <v>103916.6</v>
      </c>
      <c r="G37" s="13">
        <f>G38+G40+G42</f>
        <v>115246.9</v>
      </c>
      <c r="H37" s="13">
        <f>H38+H40+H42</f>
        <v>115246.9</v>
      </c>
    </row>
    <row r="38" spans="1:8" ht="38.25" x14ac:dyDescent="0.25">
      <c r="A38" s="10" t="s">
        <v>52</v>
      </c>
      <c r="B38" s="11" t="s">
        <v>53</v>
      </c>
      <c r="C38" s="11"/>
      <c r="D38" s="12">
        <v>92891600</v>
      </c>
      <c r="E38" s="13"/>
      <c r="F38" s="13">
        <f>F39</f>
        <v>92891.6</v>
      </c>
      <c r="G38" s="13">
        <f>G39</f>
        <v>104221.9</v>
      </c>
      <c r="H38" s="13">
        <f>H39</f>
        <v>104221.9</v>
      </c>
    </row>
    <row r="39" spans="1:8" ht="38.25" x14ac:dyDescent="0.25">
      <c r="A39" s="10" t="s">
        <v>21</v>
      </c>
      <c r="B39" s="11" t="s">
        <v>53</v>
      </c>
      <c r="C39" s="11" t="s">
        <v>22</v>
      </c>
      <c r="D39" s="12">
        <v>92891600</v>
      </c>
      <c r="E39" s="13"/>
      <c r="F39" s="13">
        <v>92891.6</v>
      </c>
      <c r="G39" s="13">
        <v>104221.9</v>
      </c>
      <c r="H39" s="13">
        <v>104221.9</v>
      </c>
    </row>
    <row r="40" spans="1:8" ht="38.25" x14ac:dyDescent="0.25">
      <c r="A40" s="10" t="s">
        <v>54</v>
      </c>
      <c r="B40" s="11" t="s">
        <v>55</v>
      </c>
      <c r="C40" s="11"/>
      <c r="D40" s="12">
        <v>25000</v>
      </c>
      <c r="E40" s="13"/>
      <c r="F40" s="13">
        <f>F41</f>
        <v>25</v>
      </c>
      <c r="G40" s="13">
        <f>G41</f>
        <v>25</v>
      </c>
      <c r="H40" s="13">
        <f>H41</f>
        <v>25</v>
      </c>
    </row>
    <row r="41" spans="1:8" ht="38.25" x14ac:dyDescent="0.25">
      <c r="A41" s="10" t="s">
        <v>21</v>
      </c>
      <c r="B41" s="11" t="s">
        <v>55</v>
      </c>
      <c r="C41" s="11" t="s">
        <v>22</v>
      </c>
      <c r="D41" s="12">
        <v>25000</v>
      </c>
      <c r="E41" s="13"/>
      <c r="F41" s="13">
        <v>25</v>
      </c>
      <c r="G41" s="13">
        <v>25</v>
      </c>
      <c r="H41" s="13">
        <v>25</v>
      </c>
    </row>
    <row r="42" spans="1:8" ht="38.25" x14ac:dyDescent="0.25">
      <c r="A42" s="10" t="s">
        <v>56</v>
      </c>
      <c r="B42" s="11" t="s">
        <v>57</v>
      </c>
      <c r="C42" s="11"/>
      <c r="D42" s="12">
        <v>11000000</v>
      </c>
      <c r="E42" s="13"/>
      <c r="F42" s="13">
        <f>F43</f>
        <v>11000</v>
      </c>
      <c r="G42" s="13">
        <f>G43</f>
        <v>11000</v>
      </c>
      <c r="H42" s="13">
        <f>H43</f>
        <v>11000</v>
      </c>
    </row>
    <row r="43" spans="1:8" ht="38.25" x14ac:dyDescent="0.25">
      <c r="A43" s="10" t="s">
        <v>21</v>
      </c>
      <c r="B43" s="11" t="s">
        <v>57</v>
      </c>
      <c r="C43" s="11" t="s">
        <v>22</v>
      </c>
      <c r="D43" s="12">
        <v>11000000</v>
      </c>
      <c r="E43" s="13"/>
      <c r="F43" s="13">
        <v>11000</v>
      </c>
      <c r="G43" s="13">
        <v>11000</v>
      </c>
      <c r="H43" s="13">
        <v>11000</v>
      </c>
    </row>
    <row r="44" spans="1:8" ht="25.5" x14ac:dyDescent="0.25">
      <c r="A44" s="10" t="s">
        <v>58</v>
      </c>
      <c r="B44" s="11" t="s">
        <v>59</v>
      </c>
      <c r="C44" s="11"/>
      <c r="D44" s="12">
        <v>15121600</v>
      </c>
      <c r="E44" s="13"/>
      <c r="F44" s="13">
        <f>F45+F47+F49</f>
        <v>15121.6</v>
      </c>
      <c r="G44" s="13">
        <f>G45+G47+G49</f>
        <v>16513</v>
      </c>
      <c r="H44" s="13">
        <f>H45+H47+H49</f>
        <v>16513</v>
      </c>
    </row>
    <row r="45" spans="1:8" ht="25.5" x14ac:dyDescent="0.25">
      <c r="A45" s="10" t="s">
        <v>60</v>
      </c>
      <c r="B45" s="11" t="s">
        <v>61</v>
      </c>
      <c r="C45" s="11"/>
      <c r="D45" s="12">
        <v>13536600</v>
      </c>
      <c r="E45" s="13"/>
      <c r="F45" s="13">
        <f>F46</f>
        <v>13536.6</v>
      </c>
      <c r="G45" s="13">
        <f>G46</f>
        <v>14853</v>
      </c>
      <c r="H45" s="13">
        <f>H46</f>
        <v>14853</v>
      </c>
    </row>
    <row r="46" spans="1:8" ht="38.25" x14ac:dyDescent="0.25">
      <c r="A46" s="10" t="s">
        <v>21</v>
      </c>
      <c r="B46" s="11" t="s">
        <v>61</v>
      </c>
      <c r="C46" s="11" t="s">
        <v>22</v>
      </c>
      <c r="D46" s="12">
        <v>13536600</v>
      </c>
      <c r="E46" s="13"/>
      <c r="F46" s="13">
        <v>13536.6</v>
      </c>
      <c r="G46" s="13">
        <v>14853</v>
      </c>
      <c r="H46" s="13">
        <v>14853</v>
      </c>
    </row>
    <row r="47" spans="1:8" ht="25.5" x14ac:dyDescent="0.25">
      <c r="A47" s="10" t="s">
        <v>62</v>
      </c>
      <c r="B47" s="11" t="s">
        <v>63</v>
      </c>
      <c r="C47" s="11"/>
      <c r="D47" s="12">
        <v>210000</v>
      </c>
      <c r="E47" s="13"/>
      <c r="F47" s="13">
        <f>F48</f>
        <v>210</v>
      </c>
      <c r="G47" s="13">
        <f>G48</f>
        <v>300</v>
      </c>
      <c r="H47" s="13">
        <f>H48</f>
        <v>300</v>
      </c>
    </row>
    <row r="48" spans="1:8" ht="38.25" x14ac:dyDescent="0.25">
      <c r="A48" s="10" t="s">
        <v>21</v>
      </c>
      <c r="B48" s="11" t="s">
        <v>63</v>
      </c>
      <c r="C48" s="11" t="s">
        <v>22</v>
      </c>
      <c r="D48" s="12">
        <v>210000</v>
      </c>
      <c r="E48" s="13"/>
      <c r="F48" s="13">
        <v>210</v>
      </c>
      <c r="G48" s="13">
        <v>300</v>
      </c>
      <c r="H48" s="13">
        <v>300</v>
      </c>
    </row>
    <row r="49" spans="1:8" ht="38.25" x14ac:dyDescent="0.25">
      <c r="A49" s="10" t="s">
        <v>64</v>
      </c>
      <c r="B49" s="11" t="s">
        <v>65</v>
      </c>
      <c r="C49" s="11"/>
      <c r="D49" s="12">
        <v>1375000</v>
      </c>
      <c r="E49" s="13"/>
      <c r="F49" s="13">
        <f>F50</f>
        <v>1375</v>
      </c>
      <c r="G49" s="13">
        <f>G50</f>
        <v>1360</v>
      </c>
      <c r="H49" s="13">
        <f>H50</f>
        <v>1360</v>
      </c>
    </row>
    <row r="50" spans="1:8" ht="76.5" x14ac:dyDescent="0.25">
      <c r="A50" s="10" t="s">
        <v>25</v>
      </c>
      <c r="B50" s="11" t="s">
        <v>65</v>
      </c>
      <c r="C50" s="11" t="s">
        <v>26</v>
      </c>
      <c r="D50" s="12">
        <v>1375000</v>
      </c>
      <c r="E50" s="13"/>
      <c r="F50" s="13">
        <v>1375</v>
      </c>
      <c r="G50" s="13">
        <v>1360</v>
      </c>
      <c r="H50" s="13">
        <v>1360</v>
      </c>
    </row>
    <row r="51" spans="1:8" ht="25.5" x14ac:dyDescent="0.25">
      <c r="A51" s="10" t="s">
        <v>66</v>
      </c>
      <c r="B51" s="11" t="s">
        <v>67</v>
      </c>
      <c r="C51" s="11"/>
      <c r="D51" s="12">
        <v>17023800</v>
      </c>
      <c r="E51" s="13">
        <v>373.4</v>
      </c>
      <c r="F51" s="13">
        <f>F52+F55+F57</f>
        <v>17397.199999999997</v>
      </c>
      <c r="G51" s="13">
        <f>G52+G55+G57</f>
        <v>17073.5</v>
      </c>
      <c r="H51" s="13">
        <f>H52+H55+H57</f>
        <v>17075.8</v>
      </c>
    </row>
    <row r="52" spans="1:8" ht="63.75" x14ac:dyDescent="0.25">
      <c r="A52" s="10" t="s">
        <v>68</v>
      </c>
      <c r="B52" s="11" t="s">
        <v>69</v>
      </c>
      <c r="C52" s="11"/>
      <c r="D52" s="12">
        <v>5874300</v>
      </c>
      <c r="E52" s="13"/>
      <c r="F52" s="13">
        <f>F53+F54</f>
        <v>5874.2999999999993</v>
      </c>
      <c r="G52" s="13">
        <f>G53+G54</f>
        <v>5903.2999999999993</v>
      </c>
      <c r="H52" s="13">
        <f>H53+H54</f>
        <v>5903.2999999999993</v>
      </c>
    </row>
    <row r="53" spans="1:8" ht="76.5" x14ac:dyDescent="0.25">
      <c r="A53" s="10" t="s">
        <v>25</v>
      </c>
      <c r="B53" s="11" t="s">
        <v>69</v>
      </c>
      <c r="C53" s="11" t="s">
        <v>26</v>
      </c>
      <c r="D53" s="12">
        <v>4662200</v>
      </c>
      <c r="E53" s="13"/>
      <c r="F53" s="13">
        <v>4662.2</v>
      </c>
      <c r="G53" s="13">
        <v>4662.2</v>
      </c>
      <c r="H53" s="13">
        <v>4662.2</v>
      </c>
    </row>
    <row r="54" spans="1:8" ht="38.25" x14ac:dyDescent="0.25">
      <c r="A54" s="10" t="s">
        <v>27</v>
      </c>
      <c r="B54" s="11" t="s">
        <v>69</v>
      </c>
      <c r="C54" s="11" t="s">
        <v>28</v>
      </c>
      <c r="D54" s="12">
        <v>1212100</v>
      </c>
      <c r="E54" s="13"/>
      <c r="F54" s="13">
        <v>1212.0999999999999</v>
      </c>
      <c r="G54" s="13">
        <v>1241.0999999999999</v>
      </c>
      <c r="H54" s="13">
        <v>1241.0999999999999</v>
      </c>
    </row>
    <row r="55" spans="1:8" ht="25.5" x14ac:dyDescent="0.25">
      <c r="A55" s="10" t="s">
        <v>70</v>
      </c>
      <c r="B55" s="11" t="s">
        <v>71</v>
      </c>
      <c r="C55" s="11"/>
      <c r="D55" s="12">
        <v>8324500</v>
      </c>
      <c r="E55" s="13">
        <v>373.4</v>
      </c>
      <c r="F55" s="13">
        <f>F56</f>
        <v>8697.9</v>
      </c>
      <c r="G55" s="13">
        <f>G56</f>
        <v>8345.2000000000007</v>
      </c>
      <c r="H55" s="13">
        <f>H56</f>
        <v>8347.5</v>
      </c>
    </row>
    <row r="56" spans="1:8" ht="38.25" x14ac:dyDescent="0.25">
      <c r="A56" s="10" t="s">
        <v>21</v>
      </c>
      <c r="B56" s="11" t="s">
        <v>71</v>
      </c>
      <c r="C56" s="11" t="s">
        <v>22</v>
      </c>
      <c r="D56" s="12">
        <v>8324500</v>
      </c>
      <c r="E56" s="13">
        <v>373.4</v>
      </c>
      <c r="F56" s="13">
        <v>8697.9</v>
      </c>
      <c r="G56" s="13">
        <v>8345.2000000000007</v>
      </c>
      <c r="H56" s="13">
        <v>8347.5</v>
      </c>
    </row>
    <row r="57" spans="1:8" ht="63.75" x14ac:dyDescent="0.25">
      <c r="A57" s="10" t="s">
        <v>72</v>
      </c>
      <c r="B57" s="11" t="s">
        <v>73</v>
      </c>
      <c r="C57" s="11"/>
      <c r="D57" s="12">
        <v>2825000</v>
      </c>
      <c r="E57" s="13"/>
      <c r="F57" s="13">
        <f>F58</f>
        <v>2825</v>
      </c>
      <c r="G57" s="13">
        <f>G58</f>
        <v>2825</v>
      </c>
      <c r="H57" s="13">
        <f>H58</f>
        <v>2825</v>
      </c>
    </row>
    <row r="58" spans="1:8" ht="38.25" x14ac:dyDescent="0.25">
      <c r="A58" s="10" t="s">
        <v>21</v>
      </c>
      <c r="B58" s="11" t="s">
        <v>73</v>
      </c>
      <c r="C58" s="11" t="s">
        <v>22</v>
      </c>
      <c r="D58" s="12">
        <v>2825000</v>
      </c>
      <c r="E58" s="13"/>
      <c r="F58" s="13">
        <v>2825</v>
      </c>
      <c r="G58" s="13">
        <v>2825</v>
      </c>
      <c r="H58" s="13">
        <v>2825</v>
      </c>
    </row>
    <row r="59" spans="1:8" ht="38.25" x14ac:dyDescent="0.25">
      <c r="A59" s="6" t="s">
        <v>74</v>
      </c>
      <c r="B59" s="7" t="s">
        <v>75</v>
      </c>
      <c r="C59" s="7"/>
      <c r="D59" s="8">
        <v>262149100</v>
      </c>
      <c r="E59" s="9">
        <v>1.6</v>
      </c>
      <c r="F59" s="9">
        <f>F60+F69+F73</f>
        <v>262150.7</v>
      </c>
      <c r="G59" s="9">
        <f>G60+G69+G73</f>
        <v>52736.899999999994</v>
      </c>
      <c r="H59" s="9">
        <f>H60+H69+H73</f>
        <v>52736.899999999994</v>
      </c>
    </row>
    <row r="60" spans="1:8" ht="25.5" x14ac:dyDescent="0.25">
      <c r="A60" s="10" t="s">
        <v>76</v>
      </c>
      <c r="B60" s="11" t="s">
        <v>77</v>
      </c>
      <c r="C60" s="11"/>
      <c r="D60" s="12">
        <v>1161000</v>
      </c>
      <c r="E60" s="13"/>
      <c r="F60" s="13">
        <f>F61+F63+F65+F67</f>
        <v>1161</v>
      </c>
      <c r="G60" s="13">
        <f>G61+G63+G65+G67</f>
        <v>1216</v>
      </c>
      <c r="H60" s="13">
        <f>H61+H63+H65+H67</f>
        <v>1216</v>
      </c>
    </row>
    <row r="61" spans="1:8" ht="38.25" x14ac:dyDescent="0.25">
      <c r="A61" s="10" t="s">
        <v>78</v>
      </c>
      <c r="B61" s="11" t="s">
        <v>79</v>
      </c>
      <c r="C61" s="11"/>
      <c r="D61" s="12">
        <v>1136000</v>
      </c>
      <c r="E61" s="13"/>
      <c r="F61" s="13">
        <f>F62</f>
        <v>1136</v>
      </c>
      <c r="G61" s="13">
        <f>G62</f>
        <v>1191</v>
      </c>
      <c r="H61" s="13">
        <f>H62</f>
        <v>1191</v>
      </c>
    </row>
    <row r="62" spans="1:8" ht="38.25" x14ac:dyDescent="0.25">
      <c r="A62" s="10" t="s">
        <v>21</v>
      </c>
      <c r="B62" s="11" t="s">
        <v>79</v>
      </c>
      <c r="C62" s="11" t="s">
        <v>22</v>
      </c>
      <c r="D62" s="12">
        <v>1136000</v>
      </c>
      <c r="E62" s="13"/>
      <c r="F62" s="13">
        <v>1136</v>
      </c>
      <c r="G62" s="13">
        <v>1191</v>
      </c>
      <c r="H62" s="13">
        <v>1191</v>
      </c>
    </row>
    <row r="63" spans="1:8" ht="76.5" x14ac:dyDescent="0.25">
      <c r="A63" s="10" t="s">
        <v>80</v>
      </c>
      <c r="B63" s="11" t="s">
        <v>81</v>
      </c>
      <c r="C63" s="11"/>
      <c r="D63" s="12">
        <v>10000</v>
      </c>
      <c r="E63" s="13"/>
      <c r="F63" s="13">
        <f>F64</f>
        <v>10</v>
      </c>
      <c r="G63" s="13">
        <f>G64</f>
        <v>10</v>
      </c>
      <c r="H63" s="13">
        <f>H64</f>
        <v>10</v>
      </c>
    </row>
    <row r="64" spans="1:8" ht="38.25" x14ac:dyDescent="0.25">
      <c r="A64" s="10" t="s">
        <v>21</v>
      </c>
      <c r="B64" s="11" t="s">
        <v>81</v>
      </c>
      <c r="C64" s="11" t="s">
        <v>22</v>
      </c>
      <c r="D64" s="12">
        <v>10000</v>
      </c>
      <c r="E64" s="13"/>
      <c r="F64" s="13">
        <v>10</v>
      </c>
      <c r="G64" s="13">
        <v>10</v>
      </c>
      <c r="H64" s="13">
        <v>10</v>
      </c>
    </row>
    <row r="65" spans="1:8" ht="38.25" x14ac:dyDescent="0.25">
      <c r="A65" s="10" t="s">
        <v>82</v>
      </c>
      <c r="B65" s="11" t="s">
        <v>83</v>
      </c>
      <c r="C65" s="11"/>
      <c r="D65" s="12">
        <v>10000</v>
      </c>
      <c r="E65" s="13"/>
      <c r="F65" s="13">
        <f>F66</f>
        <v>10</v>
      </c>
      <c r="G65" s="13">
        <f>G66</f>
        <v>10</v>
      </c>
      <c r="H65" s="13">
        <f>H66</f>
        <v>10</v>
      </c>
    </row>
    <row r="66" spans="1:8" ht="38.25" x14ac:dyDescent="0.25">
      <c r="A66" s="10" t="s">
        <v>21</v>
      </c>
      <c r="B66" s="11" t="s">
        <v>83</v>
      </c>
      <c r="C66" s="11" t="s">
        <v>22</v>
      </c>
      <c r="D66" s="12">
        <v>10000</v>
      </c>
      <c r="E66" s="13"/>
      <c r="F66" s="13">
        <v>10</v>
      </c>
      <c r="G66" s="13">
        <v>10</v>
      </c>
      <c r="H66" s="13">
        <v>10</v>
      </c>
    </row>
    <row r="67" spans="1:8" ht="89.25" x14ac:dyDescent="0.25">
      <c r="A67" s="10" t="s">
        <v>84</v>
      </c>
      <c r="B67" s="11" t="s">
        <v>85</v>
      </c>
      <c r="C67" s="11"/>
      <c r="D67" s="12">
        <v>5000</v>
      </c>
      <c r="E67" s="13"/>
      <c r="F67" s="13">
        <f>F68</f>
        <v>5</v>
      </c>
      <c r="G67" s="13">
        <f>G68</f>
        <v>5</v>
      </c>
      <c r="H67" s="13">
        <f>H68</f>
        <v>5</v>
      </c>
    </row>
    <row r="68" spans="1:8" ht="38.25" x14ac:dyDescent="0.25">
      <c r="A68" s="10" t="s">
        <v>21</v>
      </c>
      <c r="B68" s="11" t="s">
        <v>85</v>
      </c>
      <c r="C68" s="11" t="s">
        <v>22</v>
      </c>
      <c r="D68" s="12">
        <v>5000</v>
      </c>
      <c r="E68" s="13"/>
      <c r="F68" s="13">
        <v>5</v>
      </c>
      <c r="G68" s="13">
        <v>5</v>
      </c>
      <c r="H68" s="13">
        <v>5</v>
      </c>
    </row>
    <row r="69" spans="1:8" ht="25.5" x14ac:dyDescent="0.25">
      <c r="A69" s="10" t="s">
        <v>86</v>
      </c>
      <c r="B69" s="11" t="s">
        <v>87</v>
      </c>
      <c r="C69" s="11"/>
      <c r="D69" s="12">
        <v>14322500</v>
      </c>
      <c r="E69" s="13">
        <v>1.6</v>
      </c>
      <c r="F69" s="13">
        <f>F70</f>
        <v>14324.1</v>
      </c>
      <c r="G69" s="13">
        <f>G70</f>
        <v>184</v>
      </c>
      <c r="H69" s="13">
        <f>H70</f>
        <v>184</v>
      </c>
    </row>
    <row r="70" spans="1:8" ht="25.5" x14ac:dyDescent="0.25">
      <c r="A70" s="10" t="s">
        <v>88</v>
      </c>
      <c r="B70" s="11" t="s">
        <v>89</v>
      </c>
      <c r="C70" s="11"/>
      <c r="D70" s="12">
        <v>14322500</v>
      </c>
      <c r="E70" s="13">
        <v>1.6</v>
      </c>
      <c r="F70" s="13">
        <f>F71+F72</f>
        <v>14324.1</v>
      </c>
      <c r="G70" s="13">
        <f>G71+G72</f>
        <v>184</v>
      </c>
      <c r="H70" s="13">
        <f>H71+H72</f>
        <v>184</v>
      </c>
    </row>
    <row r="71" spans="1:8" ht="25.5" x14ac:dyDescent="0.25">
      <c r="A71" s="10" t="s">
        <v>29</v>
      </c>
      <c r="B71" s="11" t="s">
        <v>89</v>
      </c>
      <c r="C71" s="11" t="s">
        <v>30</v>
      </c>
      <c r="D71" s="12">
        <v>6447500</v>
      </c>
      <c r="E71" s="13"/>
      <c r="F71" s="13">
        <v>6447.5</v>
      </c>
      <c r="G71" s="13">
        <v>184</v>
      </c>
      <c r="H71" s="13">
        <v>184</v>
      </c>
    </row>
    <row r="72" spans="1:8" ht="38.25" x14ac:dyDescent="0.25">
      <c r="A72" s="10" t="s">
        <v>21</v>
      </c>
      <c r="B72" s="11" t="s">
        <v>89</v>
      </c>
      <c r="C72" s="11" t="s">
        <v>22</v>
      </c>
      <c r="D72" s="12">
        <v>7875000</v>
      </c>
      <c r="E72" s="13">
        <v>1.6</v>
      </c>
      <c r="F72" s="13">
        <f>7875+1.6</f>
        <v>7876.6</v>
      </c>
      <c r="G72" s="13">
        <v>0</v>
      </c>
      <c r="H72" s="13">
        <v>0</v>
      </c>
    </row>
    <row r="73" spans="1:8" ht="25.5" x14ac:dyDescent="0.25">
      <c r="A73" s="10" t="s">
        <v>90</v>
      </c>
      <c r="B73" s="11" t="s">
        <v>91</v>
      </c>
      <c r="C73" s="11"/>
      <c r="D73" s="12">
        <v>246665600</v>
      </c>
      <c r="E73" s="13"/>
      <c r="F73" s="13">
        <f>F74+F78+F80</f>
        <v>246665.60000000001</v>
      </c>
      <c r="G73" s="13">
        <f>G74+G78+G80</f>
        <v>51336.899999999994</v>
      </c>
      <c r="H73" s="13">
        <f>H74+H78+H80</f>
        <v>51336.899999999994</v>
      </c>
    </row>
    <row r="74" spans="1:8" ht="76.5" x14ac:dyDescent="0.25">
      <c r="A74" s="10" t="s">
        <v>92</v>
      </c>
      <c r="B74" s="11" t="s">
        <v>93</v>
      </c>
      <c r="C74" s="11"/>
      <c r="D74" s="12">
        <v>20335100</v>
      </c>
      <c r="E74" s="13"/>
      <c r="F74" s="13">
        <f>F75+F76+F77</f>
        <v>20335.099999999999</v>
      </c>
      <c r="G74" s="13">
        <f>G75+G76+G77</f>
        <v>21368.6</v>
      </c>
      <c r="H74" s="13">
        <f>H75+H76+H77</f>
        <v>21368.6</v>
      </c>
    </row>
    <row r="75" spans="1:8" ht="38.25" x14ac:dyDescent="0.25">
      <c r="A75" s="10" t="s">
        <v>27</v>
      </c>
      <c r="B75" s="11" t="s">
        <v>93</v>
      </c>
      <c r="C75" s="11" t="s">
        <v>28</v>
      </c>
      <c r="D75" s="12">
        <v>750000</v>
      </c>
      <c r="E75" s="13"/>
      <c r="F75" s="13">
        <v>750</v>
      </c>
      <c r="G75" s="13">
        <v>0</v>
      </c>
      <c r="H75" s="13">
        <v>0</v>
      </c>
    </row>
    <row r="76" spans="1:8" ht="38.25" x14ac:dyDescent="0.25">
      <c r="A76" s="10" t="s">
        <v>47</v>
      </c>
      <c r="B76" s="11" t="s">
        <v>93</v>
      </c>
      <c r="C76" s="11" t="s">
        <v>49</v>
      </c>
      <c r="D76" s="12">
        <v>20000</v>
      </c>
      <c r="E76" s="13"/>
      <c r="F76" s="13">
        <v>20</v>
      </c>
      <c r="G76" s="13">
        <v>0</v>
      </c>
      <c r="H76" s="13">
        <v>0</v>
      </c>
    </row>
    <row r="77" spans="1:8" ht="38.25" x14ac:dyDescent="0.25">
      <c r="A77" s="10" t="s">
        <v>21</v>
      </c>
      <c r="B77" s="11" t="s">
        <v>93</v>
      </c>
      <c r="C77" s="11" t="s">
        <v>22</v>
      </c>
      <c r="D77" s="12">
        <v>19565100</v>
      </c>
      <c r="E77" s="13"/>
      <c r="F77" s="13">
        <v>19565.099999999999</v>
      </c>
      <c r="G77" s="13">
        <v>21368.6</v>
      </c>
      <c r="H77" s="13">
        <v>21368.6</v>
      </c>
    </row>
    <row r="78" spans="1:8" ht="38.25" x14ac:dyDescent="0.25">
      <c r="A78" s="10" t="s">
        <v>94</v>
      </c>
      <c r="B78" s="11" t="s">
        <v>95</v>
      </c>
      <c r="C78" s="11"/>
      <c r="D78" s="12">
        <v>200000000</v>
      </c>
      <c r="E78" s="13"/>
      <c r="F78" s="13">
        <f>F79</f>
        <v>200000</v>
      </c>
      <c r="G78" s="13">
        <f>G79</f>
        <v>0</v>
      </c>
      <c r="H78" s="13">
        <f>H79</f>
        <v>0</v>
      </c>
    </row>
    <row r="79" spans="1:8" ht="38.25" x14ac:dyDescent="0.25">
      <c r="A79" s="10" t="s">
        <v>47</v>
      </c>
      <c r="B79" s="11" t="s">
        <v>95</v>
      </c>
      <c r="C79" s="11" t="s">
        <v>49</v>
      </c>
      <c r="D79" s="12">
        <v>200000000</v>
      </c>
      <c r="E79" s="13"/>
      <c r="F79" s="13">
        <v>200000</v>
      </c>
      <c r="G79" s="13">
        <v>0</v>
      </c>
      <c r="H79" s="13">
        <v>0</v>
      </c>
    </row>
    <row r="80" spans="1:8" ht="25.5" x14ac:dyDescent="0.25">
      <c r="A80" s="10" t="s">
        <v>96</v>
      </c>
      <c r="B80" s="11" t="s">
        <v>97</v>
      </c>
      <c r="C80" s="11"/>
      <c r="D80" s="12">
        <v>26330500</v>
      </c>
      <c r="E80" s="13"/>
      <c r="F80" s="13">
        <f>F81</f>
        <v>26330.5</v>
      </c>
      <c r="G80" s="13">
        <f>G81</f>
        <v>29968.3</v>
      </c>
      <c r="H80" s="13">
        <f>H81</f>
        <v>29968.3</v>
      </c>
    </row>
    <row r="81" spans="1:8" ht="38.25" x14ac:dyDescent="0.25">
      <c r="A81" s="10" t="s">
        <v>21</v>
      </c>
      <c r="B81" s="11" t="s">
        <v>97</v>
      </c>
      <c r="C81" s="11" t="s">
        <v>22</v>
      </c>
      <c r="D81" s="12">
        <v>26330500</v>
      </c>
      <c r="E81" s="13"/>
      <c r="F81" s="13">
        <v>26330.5</v>
      </c>
      <c r="G81" s="13">
        <v>29968.3</v>
      </c>
      <c r="H81" s="13">
        <v>29968.3</v>
      </c>
    </row>
    <row r="82" spans="1:8" ht="25.5" x14ac:dyDescent="0.25">
      <c r="A82" s="6" t="s">
        <v>98</v>
      </c>
      <c r="B82" s="7" t="s">
        <v>99</v>
      </c>
      <c r="C82" s="7"/>
      <c r="D82" s="8">
        <v>199201300</v>
      </c>
      <c r="E82" s="9">
        <v>5480</v>
      </c>
      <c r="F82" s="9">
        <f>F83+F86+F92+F100+F103+F97</f>
        <v>204681.3</v>
      </c>
      <c r="G82" s="9">
        <f>G83+G86+G92+G100+G103+G97</f>
        <v>218155.8</v>
      </c>
      <c r="H82" s="9">
        <f>H83+H86+H92+H100+H103+H97</f>
        <v>217802.7</v>
      </c>
    </row>
    <row r="83" spans="1:8" ht="25.5" x14ac:dyDescent="0.25">
      <c r="A83" s="10" t="s">
        <v>100</v>
      </c>
      <c r="B83" s="11" t="s">
        <v>101</v>
      </c>
      <c r="C83" s="11"/>
      <c r="D83" s="12">
        <v>29698900</v>
      </c>
      <c r="E83" s="13"/>
      <c r="F83" s="13">
        <f t="shared" ref="F83:H84" si="0">F84</f>
        <v>29698.9</v>
      </c>
      <c r="G83" s="13">
        <f t="shared" si="0"/>
        <v>31645</v>
      </c>
      <c r="H83" s="13">
        <f t="shared" si="0"/>
        <v>31261</v>
      </c>
    </row>
    <row r="84" spans="1:8" x14ac:dyDescent="0.25">
      <c r="A84" s="10" t="s">
        <v>102</v>
      </c>
      <c r="B84" s="11" t="s">
        <v>103</v>
      </c>
      <c r="C84" s="11"/>
      <c r="D84" s="12">
        <v>29698900</v>
      </c>
      <c r="E84" s="13"/>
      <c r="F84" s="13">
        <f t="shared" si="0"/>
        <v>29698.9</v>
      </c>
      <c r="G84" s="13">
        <f t="shared" si="0"/>
        <v>31645</v>
      </c>
      <c r="H84" s="13">
        <f t="shared" si="0"/>
        <v>31261</v>
      </c>
    </row>
    <row r="85" spans="1:8" ht="38.25" x14ac:dyDescent="0.25">
      <c r="A85" s="10" t="s">
        <v>21</v>
      </c>
      <c r="B85" s="11" t="s">
        <v>103</v>
      </c>
      <c r="C85" s="11" t="s">
        <v>22</v>
      </c>
      <c r="D85" s="12">
        <v>29698900</v>
      </c>
      <c r="E85" s="13"/>
      <c r="F85" s="13">
        <v>29698.9</v>
      </c>
      <c r="G85" s="13">
        <v>31645</v>
      </c>
      <c r="H85" s="13">
        <v>31261</v>
      </c>
    </row>
    <row r="86" spans="1:8" ht="25.5" x14ac:dyDescent="0.25">
      <c r="A86" s="10" t="s">
        <v>104</v>
      </c>
      <c r="B86" s="11" t="s">
        <v>105</v>
      </c>
      <c r="C86" s="11"/>
      <c r="D86" s="12">
        <v>95378200</v>
      </c>
      <c r="E86" s="13">
        <v>-120</v>
      </c>
      <c r="F86" s="13">
        <f>F87+F89</f>
        <v>95258.2</v>
      </c>
      <c r="G86" s="13">
        <f>G87+G89</f>
        <v>107798.8</v>
      </c>
      <c r="H86" s="13">
        <f>H87+H89</f>
        <v>107829.70000000001</v>
      </c>
    </row>
    <row r="87" spans="1:8" x14ac:dyDescent="0.25">
      <c r="A87" s="10" t="s">
        <v>106</v>
      </c>
      <c r="B87" s="11" t="s">
        <v>107</v>
      </c>
      <c r="C87" s="11"/>
      <c r="D87" s="12">
        <v>30120300</v>
      </c>
      <c r="E87" s="13"/>
      <c r="F87" s="13">
        <f>F88</f>
        <v>30120.3</v>
      </c>
      <c r="G87" s="13">
        <f>G88</f>
        <v>32347.5</v>
      </c>
      <c r="H87" s="13">
        <f>H88</f>
        <v>32378.400000000001</v>
      </c>
    </row>
    <row r="88" spans="1:8" ht="38.25" x14ac:dyDescent="0.25">
      <c r="A88" s="10" t="s">
        <v>21</v>
      </c>
      <c r="B88" s="11" t="s">
        <v>107</v>
      </c>
      <c r="C88" s="11" t="s">
        <v>22</v>
      </c>
      <c r="D88" s="12">
        <v>30120300</v>
      </c>
      <c r="E88" s="13"/>
      <c r="F88" s="13">
        <v>30120.3</v>
      </c>
      <c r="G88" s="13">
        <v>32347.5</v>
      </c>
      <c r="H88" s="13">
        <v>32378.400000000001</v>
      </c>
    </row>
    <row r="89" spans="1:8" ht="25.5" x14ac:dyDescent="0.25">
      <c r="A89" s="10" t="s">
        <v>108</v>
      </c>
      <c r="B89" s="11" t="s">
        <v>109</v>
      </c>
      <c r="C89" s="11"/>
      <c r="D89" s="12">
        <v>65257900</v>
      </c>
      <c r="E89" s="13">
        <v>-120</v>
      </c>
      <c r="F89" s="13">
        <f>F90+F91</f>
        <v>65137.9</v>
      </c>
      <c r="G89" s="13">
        <f>G90+G91</f>
        <v>75451.3</v>
      </c>
      <c r="H89" s="13">
        <f>H90+H91</f>
        <v>75451.3</v>
      </c>
    </row>
    <row r="90" spans="1:8" ht="38.25" x14ac:dyDescent="0.25">
      <c r="A90" s="10" t="s">
        <v>27</v>
      </c>
      <c r="B90" s="11" t="s">
        <v>109</v>
      </c>
      <c r="C90" s="11" t="s">
        <v>28</v>
      </c>
      <c r="D90" s="12">
        <v>280000</v>
      </c>
      <c r="E90" s="13"/>
      <c r="F90" s="13">
        <v>280</v>
      </c>
      <c r="G90" s="13">
        <v>280</v>
      </c>
      <c r="H90" s="13">
        <v>280</v>
      </c>
    </row>
    <row r="91" spans="1:8" ht="38.25" x14ac:dyDescent="0.25">
      <c r="A91" s="10" t="s">
        <v>21</v>
      </c>
      <c r="B91" s="11" t="s">
        <v>109</v>
      </c>
      <c r="C91" s="11" t="s">
        <v>22</v>
      </c>
      <c r="D91" s="12">
        <v>64977900</v>
      </c>
      <c r="E91" s="13">
        <v>-120</v>
      </c>
      <c r="F91" s="13">
        <f>64977.9-120</f>
        <v>64857.9</v>
      </c>
      <c r="G91" s="13">
        <v>75171.3</v>
      </c>
      <c r="H91" s="13">
        <v>75171.3</v>
      </c>
    </row>
    <row r="92" spans="1:8" ht="25.5" x14ac:dyDescent="0.25">
      <c r="A92" s="10" t="s">
        <v>110</v>
      </c>
      <c r="B92" s="11" t="s">
        <v>111</v>
      </c>
      <c r="C92" s="11"/>
      <c r="D92" s="12">
        <v>37237400</v>
      </c>
      <c r="E92" s="13">
        <v>1100</v>
      </c>
      <c r="F92" s="13">
        <f>F93</f>
        <v>38337.4</v>
      </c>
      <c r="G92" s="13">
        <f>G93</f>
        <v>38134</v>
      </c>
      <c r="H92" s="13">
        <f>H93</f>
        <v>38134</v>
      </c>
    </row>
    <row r="93" spans="1:8" x14ac:dyDescent="0.25">
      <c r="A93" s="10" t="s">
        <v>112</v>
      </c>
      <c r="B93" s="11" t="s">
        <v>113</v>
      </c>
      <c r="C93" s="11"/>
      <c r="D93" s="13">
        <v>37237.4</v>
      </c>
      <c r="E93" s="13">
        <v>1100</v>
      </c>
      <c r="F93" s="13">
        <f>F94+F95+F96</f>
        <v>38337.4</v>
      </c>
      <c r="G93" s="13">
        <f>G94+G95+G96</f>
        <v>38134</v>
      </c>
      <c r="H93" s="13">
        <f>H94+H95+H96</f>
        <v>38134</v>
      </c>
    </row>
    <row r="94" spans="1:8" ht="38.25" x14ac:dyDescent="0.25">
      <c r="A94" s="10" t="s">
        <v>27</v>
      </c>
      <c r="B94" s="11" t="s">
        <v>113</v>
      </c>
      <c r="C94" s="11" t="s">
        <v>28</v>
      </c>
      <c r="D94" s="12">
        <v>2000</v>
      </c>
      <c r="E94" s="13"/>
      <c r="F94" s="13">
        <v>2</v>
      </c>
      <c r="G94" s="13">
        <v>0</v>
      </c>
      <c r="H94" s="13">
        <v>0</v>
      </c>
    </row>
    <row r="95" spans="1:8" ht="38.25" x14ac:dyDescent="0.25">
      <c r="A95" s="10" t="s">
        <v>21</v>
      </c>
      <c r="B95" s="11" t="s">
        <v>113</v>
      </c>
      <c r="C95" s="11" t="s">
        <v>22</v>
      </c>
      <c r="D95" s="12">
        <v>34832500</v>
      </c>
      <c r="E95" s="13">
        <v>1100</v>
      </c>
      <c r="F95" s="13">
        <f>34832.5+1100</f>
        <v>35932.5</v>
      </c>
      <c r="G95" s="13">
        <v>38134</v>
      </c>
      <c r="H95" s="13">
        <v>38134</v>
      </c>
    </row>
    <row r="96" spans="1:8" ht="38.25" x14ac:dyDescent="0.25">
      <c r="A96" s="10" t="s">
        <v>21</v>
      </c>
      <c r="B96" s="11" t="s">
        <v>114</v>
      </c>
      <c r="C96" s="11" t="s">
        <v>22</v>
      </c>
      <c r="D96" s="12">
        <v>2402900</v>
      </c>
      <c r="E96" s="13"/>
      <c r="F96" s="13">
        <v>2402.9</v>
      </c>
      <c r="G96" s="13">
        <v>0</v>
      </c>
      <c r="H96" s="13">
        <v>0</v>
      </c>
    </row>
    <row r="97" spans="1:8" ht="38.25" x14ac:dyDescent="0.25">
      <c r="A97" s="10" t="s">
        <v>115</v>
      </c>
      <c r="B97" s="14" t="s">
        <v>116</v>
      </c>
      <c r="C97" s="11"/>
      <c r="D97" s="12"/>
      <c r="E97" s="13">
        <v>4500</v>
      </c>
      <c r="F97" s="13">
        <f t="shared" ref="F97:H98" si="1">F98</f>
        <v>4500</v>
      </c>
      <c r="G97" s="13">
        <f t="shared" si="1"/>
        <v>0</v>
      </c>
      <c r="H97" s="13">
        <f t="shared" si="1"/>
        <v>0</v>
      </c>
    </row>
    <row r="98" spans="1:8" ht="25.5" x14ac:dyDescent="0.25">
      <c r="A98" s="10" t="s">
        <v>117</v>
      </c>
      <c r="B98" s="14" t="s">
        <v>118</v>
      </c>
      <c r="C98" s="11"/>
      <c r="D98" s="12"/>
      <c r="E98" s="13">
        <v>4500</v>
      </c>
      <c r="F98" s="13">
        <f t="shared" si="1"/>
        <v>4500</v>
      </c>
      <c r="G98" s="13">
        <f t="shared" si="1"/>
        <v>0</v>
      </c>
      <c r="H98" s="13">
        <f t="shared" si="1"/>
        <v>0</v>
      </c>
    </row>
    <row r="99" spans="1:8" ht="38.25" x14ac:dyDescent="0.25">
      <c r="A99" s="10" t="s">
        <v>27</v>
      </c>
      <c r="B99" s="14" t="s">
        <v>118</v>
      </c>
      <c r="C99" s="11">
        <v>200</v>
      </c>
      <c r="D99" s="12"/>
      <c r="E99" s="13">
        <v>4500</v>
      </c>
      <c r="F99" s="13">
        <v>4500</v>
      </c>
      <c r="G99" s="13">
        <v>0</v>
      </c>
      <c r="H99" s="13">
        <v>0</v>
      </c>
    </row>
    <row r="100" spans="1:8" ht="38.25" x14ac:dyDescent="0.25">
      <c r="A100" s="10" t="s">
        <v>119</v>
      </c>
      <c r="B100" s="11" t="s">
        <v>120</v>
      </c>
      <c r="C100" s="11"/>
      <c r="D100" s="12">
        <v>2995000</v>
      </c>
      <c r="E100" s="13"/>
      <c r="F100" s="13">
        <f t="shared" ref="F100:H101" si="2">F101</f>
        <v>2995</v>
      </c>
      <c r="G100" s="13">
        <f t="shared" si="2"/>
        <v>3295</v>
      </c>
      <c r="H100" s="13">
        <f t="shared" si="2"/>
        <v>3295</v>
      </c>
    </row>
    <row r="101" spans="1:8" ht="38.25" x14ac:dyDescent="0.25">
      <c r="A101" s="10" t="s">
        <v>121</v>
      </c>
      <c r="B101" s="11" t="s">
        <v>122</v>
      </c>
      <c r="C101" s="11"/>
      <c r="D101" s="12">
        <v>2995000</v>
      </c>
      <c r="E101" s="13"/>
      <c r="F101" s="13">
        <f t="shared" si="2"/>
        <v>2995</v>
      </c>
      <c r="G101" s="13">
        <f t="shared" si="2"/>
        <v>3295</v>
      </c>
      <c r="H101" s="13">
        <f t="shared" si="2"/>
        <v>3295</v>
      </c>
    </row>
    <row r="102" spans="1:8" ht="38.25" x14ac:dyDescent="0.25">
      <c r="A102" s="10" t="s">
        <v>21</v>
      </c>
      <c r="B102" s="11" t="s">
        <v>122</v>
      </c>
      <c r="C102" s="11" t="s">
        <v>22</v>
      </c>
      <c r="D102" s="12">
        <v>2995000</v>
      </c>
      <c r="E102" s="13"/>
      <c r="F102" s="13">
        <v>2995</v>
      </c>
      <c r="G102" s="13">
        <v>3295</v>
      </c>
      <c r="H102" s="13">
        <v>3295</v>
      </c>
    </row>
    <row r="103" spans="1:8" ht="25.5" x14ac:dyDescent="0.25">
      <c r="A103" s="10" t="s">
        <v>123</v>
      </c>
      <c r="B103" s="11" t="s">
        <v>124</v>
      </c>
      <c r="C103" s="11"/>
      <c r="D103" s="12">
        <v>33891800</v>
      </c>
      <c r="E103" s="13"/>
      <c r="F103" s="13">
        <f>F104</f>
        <v>33891.800000000003</v>
      </c>
      <c r="G103" s="13">
        <f>G104</f>
        <v>37283</v>
      </c>
      <c r="H103" s="13">
        <f>H104</f>
        <v>37283</v>
      </c>
    </row>
    <row r="104" spans="1:8" ht="25.5" x14ac:dyDescent="0.25">
      <c r="A104" s="10" t="s">
        <v>125</v>
      </c>
      <c r="B104" s="11" t="s">
        <v>126</v>
      </c>
      <c r="C104" s="11"/>
      <c r="D104" s="12">
        <v>33891800</v>
      </c>
      <c r="E104" s="13"/>
      <c r="F104" s="13">
        <f>F105+F106</f>
        <v>33891.800000000003</v>
      </c>
      <c r="G104" s="13">
        <f>G105+G106</f>
        <v>37283</v>
      </c>
      <c r="H104" s="13">
        <f>H105+H106</f>
        <v>37283</v>
      </c>
    </row>
    <row r="105" spans="1:8" ht="76.5" x14ac:dyDescent="0.25">
      <c r="A105" s="10" t="s">
        <v>25</v>
      </c>
      <c r="B105" s="11" t="s">
        <v>126</v>
      </c>
      <c r="C105" s="11" t="s">
        <v>26</v>
      </c>
      <c r="D105" s="12">
        <v>33686800</v>
      </c>
      <c r="E105" s="13"/>
      <c r="F105" s="13">
        <v>33686.800000000003</v>
      </c>
      <c r="G105" s="13">
        <v>37053</v>
      </c>
      <c r="H105" s="13">
        <v>37053</v>
      </c>
    </row>
    <row r="106" spans="1:8" ht="38.25" x14ac:dyDescent="0.25">
      <c r="A106" s="10" t="s">
        <v>27</v>
      </c>
      <c r="B106" s="11" t="s">
        <v>126</v>
      </c>
      <c r="C106" s="11" t="s">
        <v>28</v>
      </c>
      <c r="D106" s="12">
        <v>205000</v>
      </c>
      <c r="E106" s="13"/>
      <c r="F106" s="13">
        <v>205</v>
      </c>
      <c r="G106" s="13">
        <v>230</v>
      </c>
      <c r="H106" s="13">
        <v>230</v>
      </c>
    </row>
    <row r="107" spans="1:8" ht="25.5" x14ac:dyDescent="0.25">
      <c r="A107" s="6" t="s">
        <v>127</v>
      </c>
      <c r="B107" s="7" t="s">
        <v>128</v>
      </c>
      <c r="C107" s="7"/>
      <c r="D107" s="8">
        <v>22488400</v>
      </c>
      <c r="E107" s="9"/>
      <c r="F107" s="9">
        <f>F108+F116+F121+F124</f>
        <v>22488.400000000001</v>
      </c>
      <c r="G107" s="9">
        <f>G108+G116+G121+G124</f>
        <v>22462.6</v>
      </c>
      <c r="H107" s="9">
        <f>H108+H116+H121+H124</f>
        <v>22404.2</v>
      </c>
    </row>
    <row r="108" spans="1:8" ht="25.5" x14ac:dyDescent="0.25">
      <c r="A108" s="10" t="s">
        <v>129</v>
      </c>
      <c r="B108" s="11" t="s">
        <v>130</v>
      </c>
      <c r="C108" s="11"/>
      <c r="D108" s="13">
        <v>11313.9</v>
      </c>
      <c r="E108" s="13"/>
      <c r="F108" s="13">
        <f>F109+F111+F113</f>
        <v>11313.900000000001</v>
      </c>
      <c r="G108" s="13">
        <f>G109+G111+G113</f>
        <v>11288.1</v>
      </c>
      <c r="H108" s="13">
        <f>H109+H111+H113</f>
        <v>11229.7</v>
      </c>
    </row>
    <row r="109" spans="1:8" ht="51" x14ac:dyDescent="0.25">
      <c r="A109" s="15" t="s">
        <v>131</v>
      </c>
      <c r="B109" s="14" t="s">
        <v>132</v>
      </c>
      <c r="C109" s="14"/>
      <c r="D109" s="13">
        <f>D110</f>
        <v>8625.7000000000007</v>
      </c>
      <c r="E109" s="13"/>
      <c r="F109" s="13">
        <f>F110</f>
        <v>8625.7000000000007</v>
      </c>
      <c r="G109" s="13">
        <f>G110</f>
        <v>8625.7000000000007</v>
      </c>
      <c r="H109" s="13">
        <f>H110</f>
        <v>8625.7000000000007</v>
      </c>
    </row>
    <row r="110" spans="1:8" ht="38.25" x14ac:dyDescent="0.25">
      <c r="A110" s="10" t="s">
        <v>21</v>
      </c>
      <c r="B110" s="14" t="s">
        <v>133</v>
      </c>
      <c r="C110" s="14" t="s">
        <v>22</v>
      </c>
      <c r="D110" s="13">
        <v>8625.7000000000007</v>
      </c>
      <c r="E110" s="13"/>
      <c r="F110" s="13">
        <v>8625.7000000000007</v>
      </c>
      <c r="G110" s="13">
        <v>8625.7000000000007</v>
      </c>
      <c r="H110" s="13">
        <v>8625.7000000000007</v>
      </c>
    </row>
    <row r="111" spans="1:8" ht="25.5" x14ac:dyDescent="0.25">
      <c r="A111" s="10" t="s">
        <v>134</v>
      </c>
      <c r="B111" s="11" t="s">
        <v>135</v>
      </c>
      <c r="C111" s="11"/>
      <c r="D111" s="12">
        <v>45000</v>
      </c>
      <c r="E111" s="13"/>
      <c r="F111" s="13">
        <f>F112</f>
        <v>45</v>
      </c>
      <c r="G111" s="13">
        <f>G112</f>
        <v>50</v>
      </c>
      <c r="H111" s="13">
        <f>H112</f>
        <v>50</v>
      </c>
    </row>
    <row r="112" spans="1:8" ht="38.25" x14ac:dyDescent="0.25">
      <c r="A112" s="10" t="s">
        <v>27</v>
      </c>
      <c r="B112" s="11" t="s">
        <v>135</v>
      </c>
      <c r="C112" s="11" t="s">
        <v>28</v>
      </c>
      <c r="D112" s="12">
        <v>45000</v>
      </c>
      <c r="E112" s="13"/>
      <c r="F112" s="13">
        <v>45</v>
      </c>
      <c r="G112" s="13">
        <v>50</v>
      </c>
      <c r="H112" s="13">
        <v>50</v>
      </c>
    </row>
    <row r="113" spans="1:8" ht="89.25" x14ac:dyDescent="0.25">
      <c r="A113" s="10" t="s">
        <v>136</v>
      </c>
      <c r="B113" s="11" t="s">
        <v>137</v>
      </c>
      <c r="C113" s="11"/>
      <c r="D113" s="12">
        <v>2643200</v>
      </c>
      <c r="E113" s="13"/>
      <c r="F113" s="13">
        <f>F114+F115</f>
        <v>2643.2</v>
      </c>
      <c r="G113" s="13">
        <f>G114+G115</f>
        <v>2612.4</v>
      </c>
      <c r="H113" s="13">
        <f>H114+H115</f>
        <v>2554</v>
      </c>
    </row>
    <row r="114" spans="1:8" ht="76.5" x14ac:dyDescent="0.25">
      <c r="A114" s="10" t="s">
        <v>25</v>
      </c>
      <c r="B114" s="11" t="s">
        <v>137</v>
      </c>
      <c r="C114" s="11" t="s">
        <v>26</v>
      </c>
      <c r="D114" s="12">
        <v>1707300</v>
      </c>
      <c r="E114" s="13"/>
      <c r="F114" s="13">
        <v>1707.3</v>
      </c>
      <c r="G114" s="13">
        <v>1676.5</v>
      </c>
      <c r="H114" s="13">
        <v>1676.5</v>
      </c>
    </row>
    <row r="115" spans="1:8" ht="38.25" x14ac:dyDescent="0.25">
      <c r="A115" s="10" t="s">
        <v>27</v>
      </c>
      <c r="B115" s="11" t="s">
        <v>137</v>
      </c>
      <c r="C115" s="11" t="s">
        <v>28</v>
      </c>
      <c r="D115" s="12">
        <v>935900</v>
      </c>
      <c r="E115" s="13"/>
      <c r="F115" s="13">
        <v>935.9</v>
      </c>
      <c r="G115" s="13">
        <v>935.9</v>
      </c>
      <c r="H115" s="13">
        <v>877.5</v>
      </c>
    </row>
    <row r="116" spans="1:8" ht="38.25" x14ac:dyDescent="0.25">
      <c r="A116" s="10" t="s">
        <v>138</v>
      </c>
      <c r="B116" s="11" t="s">
        <v>139</v>
      </c>
      <c r="C116" s="11"/>
      <c r="D116" s="12">
        <v>2034000</v>
      </c>
      <c r="E116" s="13"/>
      <c r="F116" s="13">
        <f>F117+F119</f>
        <v>2034</v>
      </c>
      <c r="G116" s="13">
        <f>G117+G119</f>
        <v>2034</v>
      </c>
      <c r="H116" s="13">
        <f>H117+H119</f>
        <v>2034</v>
      </c>
    </row>
    <row r="117" spans="1:8" ht="25.5" x14ac:dyDescent="0.25">
      <c r="A117" s="10" t="s">
        <v>140</v>
      </c>
      <c r="B117" s="11" t="s">
        <v>141</v>
      </c>
      <c r="C117" s="11"/>
      <c r="D117" s="12">
        <v>480000</v>
      </c>
      <c r="E117" s="13"/>
      <c r="F117" s="13">
        <f>F118</f>
        <v>480</v>
      </c>
      <c r="G117" s="13">
        <f>G118</f>
        <v>480</v>
      </c>
      <c r="H117" s="13">
        <f>H118</f>
        <v>480</v>
      </c>
    </row>
    <row r="118" spans="1:8" ht="25.5" x14ac:dyDescent="0.25">
      <c r="A118" s="10" t="s">
        <v>29</v>
      </c>
      <c r="B118" s="11" t="s">
        <v>141</v>
      </c>
      <c r="C118" s="11" t="s">
        <v>30</v>
      </c>
      <c r="D118" s="12">
        <v>480000</v>
      </c>
      <c r="E118" s="13"/>
      <c r="F118" s="13">
        <v>480</v>
      </c>
      <c r="G118" s="13">
        <v>480</v>
      </c>
      <c r="H118" s="13">
        <v>480</v>
      </c>
    </row>
    <row r="119" spans="1:8" ht="38.25" x14ac:dyDescent="0.25">
      <c r="A119" s="10" t="s">
        <v>142</v>
      </c>
      <c r="B119" s="11" t="s">
        <v>143</v>
      </c>
      <c r="C119" s="11"/>
      <c r="D119" s="12">
        <v>1554000</v>
      </c>
      <c r="E119" s="13"/>
      <c r="F119" s="13">
        <f>F120</f>
        <v>1554</v>
      </c>
      <c r="G119" s="13">
        <f>G120</f>
        <v>1554</v>
      </c>
      <c r="H119" s="13">
        <f>H120</f>
        <v>1554</v>
      </c>
    </row>
    <row r="120" spans="1:8" ht="25.5" x14ac:dyDescent="0.25">
      <c r="A120" s="10" t="s">
        <v>29</v>
      </c>
      <c r="B120" s="11" t="s">
        <v>143</v>
      </c>
      <c r="C120" s="11" t="s">
        <v>30</v>
      </c>
      <c r="D120" s="12">
        <v>1554000</v>
      </c>
      <c r="E120" s="13"/>
      <c r="F120" s="13">
        <v>1554</v>
      </c>
      <c r="G120" s="13">
        <v>1554</v>
      </c>
      <c r="H120" s="13">
        <v>1554</v>
      </c>
    </row>
    <row r="121" spans="1:8" ht="38.25" x14ac:dyDescent="0.25">
      <c r="A121" s="10" t="s">
        <v>144</v>
      </c>
      <c r="B121" s="11" t="s">
        <v>145</v>
      </c>
      <c r="C121" s="11"/>
      <c r="D121" s="12">
        <v>50000</v>
      </c>
      <c r="E121" s="13"/>
      <c r="F121" s="13">
        <f t="shared" ref="F121:H122" si="3">F122</f>
        <v>50</v>
      </c>
      <c r="G121" s="13">
        <f t="shared" si="3"/>
        <v>50</v>
      </c>
      <c r="H121" s="13">
        <f t="shared" si="3"/>
        <v>50</v>
      </c>
    </row>
    <row r="122" spans="1:8" x14ac:dyDescent="0.25">
      <c r="A122" s="10" t="s">
        <v>146</v>
      </c>
      <c r="B122" s="11" t="s">
        <v>147</v>
      </c>
      <c r="C122" s="11"/>
      <c r="D122" s="12">
        <v>50000</v>
      </c>
      <c r="E122" s="13"/>
      <c r="F122" s="13">
        <f t="shared" si="3"/>
        <v>50</v>
      </c>
      <c r="G122" s="13">
        <f t="shared" si="3"/>
        <v>50</v>
      </c>
      <c r="H122" s="13">
        <f t="shared" si="3"/>
        <v>50</v>
      </c>
    </row>
    <row r="123" spans="1:8" ht="25.5" x14ac:dyDescent="0.25">
      <c r="A123" s="10" t="s">
        <v>29</v>
      </c>
      <c r="B123" s="11" t="s">
        <v>147</v>
      </c>
      <c r="C123" s="11" t="s">
        <v>30</v>
      </c>
      <c r="D123" s="12">
        <v>50000</v>
      </c>
      <c r="E123" s="13"/>
      <c r="F123" s="13">
        <v>50</v>
      </c>
      <c r="G123" s="13">
        <v>50</v>
      </c>
      <c r="H123" s="13">
        <v>50</v>
      </c>
    </row>
    <row r="124" spans="1:8" ht="38.25" x14ac:dyDescent="0.25">
      <c r="A124" s="10" t="s">
        <v>148</v>
      </c>
      <c r="B124" s="11" t="s">
        <v>149</v>
      </c>
      <c r="C124" s="11"/>
      <c r="D124" s="12">
        <v>9090500</v>
      </c>
      <c r="E124" s="13"/>
      <c r="F124" s="13">
        <f>F125</f>
        <v>9090.5</v>
      </c>
      <c r="G124" s="13">
        <f>G125</f>
        <v>9090.5</v>
      </c>
      <c r="H124" s="13">
        <f>H125</f>
        <v>9090.5</v>
      </c>
    </row>
    <row r="125" spans="1:8" ht="25.5" x14ac:dyDescent="0.25">
      <c r="A125" s="10" t="s">
        <v>150</v>
      </c>
      <c r="B125" s="11" t="s">
        <v>151</v>
      </c>
      <c r="C125" s="11"/>
      <c r="D125" s="12">
        <v>9090500</v>
      </c>
      <c r="E125" s="13"/>
      <c r="F125" s="13">
        <f>F126+F127+F128</f>
        <v>9090.5</v>
      </c>
      <c r="G125" s="13">
        <f>G126+G127+G128</f>
        <v>9090.5</v>
      </c>
      <c r="H125" s="13">
        <f>H126+H127+H128</f>
        <v>9090.5</v>
      </c>
    </row>
    <row r="126" spans="1:8" ht="76.5" x14ac:dyDescent="0.25">
      <c r="A126" s="10" t="s">
        <v>25</v>
      </c>
      <c r="B126" s="11" t="s">
        <v>151</v>
      </c>
      <c r="C126" s="11" t="s">
        <v>26</v>
      </c>
      <c r="D126" s="12">
        <v>6400</v>
      </c>
      <c r="E126" s="13"/>
      <c r="F126" s="13">
        <v>6.4</v>
      </c>
      <c r="G126" s="13">
        <v>6.4</v>
      </c>
      <c r="H126" s="13">
        <v>6.4</v>
      </c>
    </row>
    <row r="127" spans="1:8" ht="38.25" x14ac:dyDescent="0.25">
      <c r="A127" s="10" t="s">
        <v>27</v>
      </c>
      <c r="B127" s="11" t="s">
        <v>151</v>
      </c>
      <c r="C127" s="11" t="s">
        <v>28</v>
      </c>
      <c r="D127" s="12">
        <v>400</v>
      </c>
      <c r="E127" s="13"/>
      <c r="F127" s="13">
        <v>0.4</v>
      </c>
      <c r="G127" s="13">
        <v>0.4</v>
      </c>
      <c r="H127" s="13">
        <v>0.4</v>
      </c>
    </row>
    <row r="128" spans="1:8" x14ac:dyDescent="0.25">
      <c r="A128" s="10" t="s">
        <v>152</v>
      </c>
      <c r="B128" s="11" t="s">
        <v>151</v>
      </c>
      <c r="C128" s="11" t="s">
        <v>153</v>
      </c>
      <c r="D128" s="12">
        <v>9083700</v>
      </c>
      <c r="E128" s="13"/>
      <c r="F128" s="13">
        <v>9083.7000000000007</v>
      </c>
      <c r="G128" s="13">
        <v>9083.7000000000007</v>
      </c>
      <c r="H128" s="13">
        <v>9083.7000000000007</v>
      </c>
    </row>
    <row r="129" spans="1:8" ht="38.25" x14ac:dyDescent="0.25">
      <c r="A129" s="6" t="s">
        <v>154</v>
      </c>
      <c r="B129" s="7" t="s">
        <v>155</v>
      </c>
      <c r="C129" s="7"/>
      <c r="D129" s="8">
        <v>1002000</v>
      </c>
      <c r="E129" s="9">
        <v>120</v>
      </c>
      <c r="F129" s="9">
        <f>F130+F133+F136</f>
        <v>1122</v>
      </c>
      <c r="G129" s="9">
        <f>G130+G133+G136</f>
        <v>1014</v>
      </c>
      <c r="H129" s="9">
        <f>H130+H133+H136</f>
        <v>1027</v>
      </c>
    </row>
    <row r="130" spans="1:8" ht="38.25" x14ac:dyDescent="0.25">
      <c r="A130" s="10" t="s">
        <v>156</v>
      </c>
      <c r="B130" s="11" t="s">
        <v>157</v>
      </c>
      <c r="C130" s="11"/>
      <c r="D130" s="12">
        <v>25000</v>
      </c>
      <c r="E130" s="13"/>
      <c r="F130" s="13">
        <f t="shared" ref="F130:H131" si="4">F131</f>
        <v>25</v>
      </c>
      <c r="G130" s="13">
        <f t="shared" si="4"/>
        <v>27</v>
      </c>
      <c r="H130" s="13">
        <f t="shared" si="4"/>
        <v>30</v>
      </c>
    </row>
    <row r="131" spans="1:8" ht="25.5" x14ac:dyDescent="0.25">
      <c r="A131" s="10" t="s">
        <v>158</v>
      </c>
      <c r="B131" s="11" t="s">
        <v>159</v>
      </c>
      <c r="C131" s="11"/>
      <c r="D131" s="12">
        <v>25000</v>
      </c>
      <c r="E131" s="13"/>
      <c r="F131" s="13">
        <f t="shared" si="4"/>
        <v>25</v>
      </c>
      <c r="G131" s="13">
        <f t="shared" si="4"/>
        <v>27</v>
      </c>
      <c r="H131" s="13">
        <f t="shared" si="4"/>
        <v>30</v>
      </c>
    </row>
    <row r="132" spans="1:8" ht="38.25" x14ac:dyDescent="0.25">
      <c r="A132" s="10" t="s">
        <v>27</v>
      </c>
      <c r="B132" s="11" t="s">
        <v>159</v>
      </c>
      <c r="C132" s="11" t="s">
        <v>28</v>
      </c>
      <c r="D132" s="12">
        <v>25000</v>
      </c>
      <c r="E132" s="13"/>
      <c r="F132" s="13">
        <v>25</v>
      </c>
      <c r="G132" s="13">
        <v>27</v>
      </c>
      <c r="H132" s="13">
        <v>30</v>
      </c>
    </row>
    <row r="133" spans="1:8" ht="51" x14ac:dyDescent="0.25">
      <c r="A133" s="10" t="s">
        <v>160</v>
      </c>
      <c r="B133" s="11" t="s">
        <v>161</v>
      </c>
      <c r="C133" s="11"/>
      <c r="D133" s="12">
        <v>797000</v>
      </c>
      <c r="E133" s="13">
        <v>120</v>
      </c>
      <c r="F133" s="13">
        <f t="shared" ref="F133:H134" si="5">F134</f>
        <v>917</v>
      </c>
      <c r="G133" s="13">
        <f t="shared" si="5"/>
        <v>797</v>
      </c>
      <c r="H133" s="13">
        <f t="shared" si="5"/>
        <v>797</v>
      </c>
    </row>
    <row r="134" spans="1:8" ht="25.5" x14ac:dyDescent="0.25">
      <c r="A134" s="10" t="s">
        <v>162</v>
      </c>
      <c r="B134" s="11" t="s">
        <v>163</v>
      </c>
      <c r="C134" s="11"/>
      <c r="D134" s="12">
        <v>797000</v>
      </c>
      <c r="E134" s="13">
        <v>120</v>
      </c>
      <c r="F134" s="13">
        <f t="shared" si="5"/>
        <v>917</v>
      </c>
      <c r="G134" s="13">
        <f t="shared" si="5"/>
        <v>797</v>
      </c>
      <c r="H134" s="13">
        <f t="shared" si="5"/>
        <v>797</v>
      </c>
    </row>
    <row r="135" spans="1:8" ht="38.25" x14ac:dyDescent="0.25">
      <c r="A135" s="10" t="s">
        <v>21</v>
      </c>
      <c r="B135" s="11" t="s">
        <v>163</v>
      </c>
      <c r="C135" s="11" t="s">
        <v>22</v>
      </c>
      <c r="D135" s="12">
        <v>797000</v>
      </c>
      <c r="E135" s="13">
        <v>120</v>
      </c>
      <c r="F135" s="13">
        <f>797+120</f>
        <v>917</v>
      </c>
      <c r="G135" s="13">
        <v>797</v>
      </c>
      <c r="H135" s="13">
        <v>797</v>
      </c>
    </row>
    <row r="136" spans="1:8" x14ac:dyDescent="0.25">
      <c r="A136" s="10" t="s">
        <v>164</v>
      </c>
      <c r="B136" s="11" t="s">
        <v>165</v>
      </c>
      <c r="C136" s="11"/>
      <c r="D136" s="12">
        <v>180000</v>
      </c>
      <c r="E136" s="13"/>
      <c r="F136" s="13">
        <f t="shared" ref="F136:H137" si="6">F137</f>
        <v>180</v>
      </c>
      <c r="G136" s="13">
        <f t="shared" si="6"/>
        <v>190</v>
      </c>
      <c r="H136" s="13">
        <f t="shared" si="6"/>
        <v>200</v>
      </c>
    </row>
    <row r="137" spans="1:8" ht="63.75" x14ac:dyDescent="0.25">
      <c r="A137" s="10" t="s">
        <v>166</v>
      </c>
      <c r="B137" s="11" t="s">
        <v>167</v>
      </c>
      <c r="C137" s="11"/>
      <c r="D137" s="12">
        <v>180000</v>
      </c>
      <c r="E137" s="13"/>
      <c r="F137" s="13">
        <f t="shared" si="6"/>
        <v>180</v>
      </c>
      <c r="G137" s="13">
        <f t="shared" si="6"/>
        <v>190</v>
      </c>
      <c r="H137" s="13">
        <f t="shared" si="6"/>
        <v>200</v>
      </c>
    </row>
    <row r="138" spans="1:8" ht="38.25" x14ac:dyDescent="0.25">
      <c r="A138" s="10" t="s">
        <v>27</v>
      </c>
      <c r="B138" s="11" t="s">
        <v>167</v>
      </c>
      <c r="C138" s="11" t="s">
        <v>28</v>
      </c>
      <c r="D138" s="12">
        <v>180000</v>
      </c>
      <c r="E138" s="13"/>
      <c r="F138" s="13">
        <v>180</v>
      </c>
      <c r="G138" s="13">
        <v>190</v>
      </c>
      <c r="H138" s="13">
        <v>200</v>
      </c>
    </row>
    <row r="139" spans="1:8" ht="51" x14ac:dyDescent="0.25">
      <c r="A139" s="6" t="s">
        <v>168</v>
      </c>
      <c r="B139" s="7" t="s">
        <v>169</v>
      </c>
      <c r="C139" s="7"/>
      <c r="D139" s="8">
        <v>6728000</v>
      </c>
      <c r="E139" s="9"/>
      <c r="F139" s="9">
        <f>F140+F144+F146</f>
        <v>6728</v>
      </c>
      <c r="G139" s="9">
        <f>G140+G144+G146</f>
        <v>6693</v>
      </c>
      <c r="H139" s="9">
        <f>H140+H144+H146</f>
        <v>6693</v>
      </c>
    </row>
    <row r="140" spans="1:8" ht="89.25" x14ac:dyDescent="0.25">
      <c r="A140" s="10" t="s">
        <v>170</v>
      </c>
      <c r="B140" s="11" t="s">
        <v>171</v>
      </c>
      <c r="C140" s="11"/>
      <c r="D140" s="12">
        <v>6239000</v>
      </c>
      <c r="E140" s="13"/>
      <c r="F140" s="13">
        <f>F141+F142+F143</f>
        <v>6239</v>
      </c>
      <c r="G140" s="13">
        <f>G141+G142+G143</f>
        <v>6214</v>
      </c>
      <c r="H140" s="13">
        <f>H141+H142+H143</f>
        <v>6214</v>
      </c>
    </row>
    <row r="141" spans="1:8" ht="76.5" x14ac:dyDescent="0.25">
      <c r="A141" s="10" t="s">
        <v>25</v>
      </c>
      <c r="B141" s="11" t="s">
        <v>171</v>
      </c>
      <c r="C141" s="11" t="s">
        <v>26</v>
      </c>
      <c r="D141" s="12">
        <v>5186500</v>
      </c>
      <c r="E141" s="13"/>
      <c r="F141" s="13">
        <v>5186.5</v>
      </c>
      <c r="G141" s="13">
        <v>5658</v>
      </c>
      <c r="H141" s="13">
        <v>5658</v>
      </c>
    </row>
    <row r="142" spans="1:8" ht="38.25" x14ac:dyDescent="0.25">
      <c r="A142" s="10" t="s">
        <v>27</v>
      </c>
      <c r="B142" s="11" t="s">
        <v>171</v>
      </c>
      <c r="C142" s="11" t="s">
        <v>28</v>
      </c>
      <c r="D142" s="12">
        <v>1050000</v>
      </c>
      <c r="E142" s="13"/>
      <c r="F142" s="13">
        <v>1050</v>
      </c>
      <c r="G142" s="13">
        <v>553.5</v>
      </c>
      <c r="H142" s="13">
        <v>553.5</v>
      </c>
    </row>
    <row r="143" spans="1:8" x14ac:dyDescent="0.25">
      <c r="A143" s="10" t="s">
        <v>152</v>
      </c>
      <c r="B143" s="11" t="s">
        <v>171</v>
      </c>
      <c r="C143" s="11" t="s">
        <v>153</v>
      </c>
      <c r="D143" s="12">
        <v>2500</v>
      </c>
      <c r="E143" s="13"/>
      <c r="F143" s="13">
        <v>2.5</v>
      </c>
      <c r="G143" s="13">
        <v>2.5</v>
      </c>
      <c r="H143" s="13">
        <v>2.5</v>
      </c>
    </row>
    <row r="144" spans="1:8" ht="51" x14ac:dyDescent="0.25">
      <c r="A144" s="10" t="s">
        <v>172</v>
      </c>
      <c r="B144" s="11" t="s">
        <v>173</v>
      </c>
      <c r="C144" s="11"/>
      <c r="D144" s="12">
        <v>89000</v>
      </c>
      <c r="E144" s="13"/>
      <c r="F144" s="13">
        <f>F145</f>
        <v>89</v>
      </c>
      <c r="G144" s="13">
        <f>G145</f>
        <v>89</v>
      </c>
      <c r="H144" s="13">
        <f>H145</f>
        <v>89</v>
      </c>
    </row>
    <row r="145" spans="1:8" ht="38.25" x14ac:dyDescent="0.25">
      <c r="A145" s="10" t="s">
        <v>27</v>
      </c>
      <c r="B145" s="11" t="s">
        <v>173</v>
      </c>
      <c r="C145" s="11" t="s">
        <v>28</v>
      </c>
      <c r="D145" s="12">
        <v>89000</v>
      </c>
      <c r="E145" s="13"/>
      <c r="F145" s="13">
        <v>89</v>
      </c>
      <c r="G145" s="13">
        <v>89</v>
      </c>
      <c r="H145" s="13">
        <v>89</v>
      </c>
    </row>
    <row r="146" spans="1:8" ht="25.5" x14ac:dyDescent="0.25">
      <c r="A146" s="10" t="s">
        <v>174</v>
      </c>
      <c r="B146" s="11" t="s">
        <v>175</v>
      </c>
      <c r="C146" s="11"/>
      <c r="D146" s="12">
        <v>400000</v>
      </c>
      <c r="E146" s="13"/>
      <c r="F146" s="13">
        <f>F147</f>
        <v>400</v>
      </c>
      <c r="G146" s="13">
        <f>G147</f>
        <v>390</v>
      </c>
      <c r="H146" s="13">
        <f>H147</f>
        <v>390</v>
      </c>
    </row>
    <row r="147" spans="1:8" ht="38.25" x14ac:dyDescent="0.25">
      <c r="A147" s="10" t="s">
        <v>27</v>
      </c>
      <c r="B147" s="11" t="s">
        <v>175</v>
      </c>
      <c r="C147" s="11" t="s">
        <v>28</v>
      </c>
      <c r="D147" s="12">
        <v>400000</v>
      </c>
      <c r="E147" s="13"/>
      <c r="F147" s="13">
        <v>400</v>
      </c>
      <c r="G147" s="13">
        <v>390</v>
      </c>
      <c r="H147" s="13">
        <v>390</v>
      </c>
    </row>
    <row r="148" spans="1:8" ht="25.5" x14ac:dyDescent="0.25">
      <c r="A148" s="6" t="s">
        <v>176</v>
      </c>
      <c r="B148" s="7" t="s">
        <v>177</v>
      </c>
      <c r="C148" s="7"/>
      <c r="D148" s="8">
        <v>302767300</v>
      </c>
      <c r="E148" s="9">
        <v>1486</v>
      </c>
      <c r="F148" s="9">
        <f>F149+F152+F158+F168+F174</f>
        <v>304253.3</v>
      </c>
      <c r="G148" s="9">
        <f>G149+G152+G158+G168+G174</f>
        <v>258511.7</v>
      </c>
      <c r="H148" s="9">
        <f>H149+H152+H158+H168+H174</f>
        <v>259542.7</v>
      </c>
    </row>
    <row r="149" spans="1:8" ht="25.5" x14ac:dyDescent="0.25">
      <c r="A149" s="10" t="s">
        <v>178</v>
      </c>
      <c r="B149" s="11" t="s">
        <v>179</v>
      </c>
      <c r="C149" s="11"/>
      <c r="D149" s="12">
        <v>1000000</v>
      </c>
      <c r="E149" s="13"/>
      <c r="F149" s="13">
        <f t="shared" ref="F149:H150" si="7">F150</f>
        <v>1000</v>
      </c>
      <c r="G149" s="13">
        <f t="shared" si="7"/>
        <v>600</v>
      </c>
      <c r="H149" s="13">
        <f t="shared" si="7"/>
        <v>1000</v>
      </c>
    </row>
    <row r="150" spans="1:8" ht="38.25" x14ac:dyDescent="0.25">
      <c r="A150" s="10" t="s">
        <v>180</v>
      </c>
      <c r="B150" s="11" t="s">
        <v>181</v>
      </c>
      <c r="C150" s="11"/>
      <c r="D150" s="12">
        <v>1000000</v>
      </c>
      <c r="E150" s="13"/>
      <c r="F150" s="13">
        <f t="shared" si="7"/>
        <v>1000</v>
      </c>
      <c r="G150" s="13">
        <f t="shared" si="7"/>
        <v>600</v>
      </c>
      <c r="H150" s="13">
        <f t="shared" si="7"/>
        <v>1000</v>
      </c>
    </row>
    <row r="151" spans="1:8" ht="38.25" x14ac:dyDescent="0.25">
      <c r="A151" s="10" t="s">
        <v>27</v>
      </c>
      <c r="B151" s="11" t="s">
        <v>181</v>
      </c>
      <c r="C151" s="11" t="s">
        <v>28</v>
      </c>
      <c r="D151" s="12">
        <v>1000000</v>
      </c>
      <c r="E151" s="13"/>
      <c r="F151" s="13">
        <v>1000</v>
      </c>
      <c r="G151" s="13">
        <v>600</v>
      </c>
      <c r="H151" s="13">
        <v>1000</v>
      </c>
    </row>
    <row r="152" spans="1:8" ht="25.5" x14ac:dyDescent="0.25">
      <c r="A152" s="10" t="s">
        <v>182</v>
      </c>
      <c r="B152" s="11" t="s">
        <v>183</v>
      </c>
      <c r="C152" s="11"/>
      <c r="D152" s="12">
        <v>9721400</v>
      </c>
      <c r="E152" s="13"/>
      <c r="F152" s="13">
        <f>F153+F156</f>
        <v>9721.4</v>
      </c>
      <c r="G152" s="13">
        <f>G153+G156</f>
        <v>0</v>
      </c>
      <c r="H152" s="13">
        <f>H153+H156</f>
        <v>0</v>
      </c>
    </row>
    <row r="153" spans="1:8" x14ac:dyDescent="0.25">
      <c r="A153" s="10" t="s">
        <v>184</v>
      </c>
      <c r="B153" s="11" t="s">
        <v>185</v>
      </c>
      <c r="C153" s="11"/>
      <c r="D153" s="12">
        <v>9720400</v>
      </c>
      <c r="E153" s="13"/>
      <c r="F153" s="13">
        <f>F154+F155</f>
        <v>9720.4</v>
      </c>
      <c r="G153" s="13">
        <f>G154+G155</f>
        <v>0</v>
      </c>
      <c r="H153" s="13">
        <f>H154+H155</f>
        <v>0</v>
      </c>
    </row>
    <row r="154" spans="1:8" ht="38.25" x14ac:dyDescent="0.25">
      <c r="A154" s="10" t="s">
        <v>27</v>
      </c>
      <c r="B154" s="11" t="s">
        <v>185</v>
      </c>
      <c r="C154" s="11" t="s">
        <v>28</v>
      </c>
      <c r="D154" s="12">
        <v>6215400</v>
      </c>
      <c r="E154" s="13"/>
      <c r="F154" s="13">
        <v>6215.4</v>
      </c>
      <c r="G154" s="13">
        <v>0</v>
      </c>
      <c r="H154" s="13">
        <v>0</v>
      </c>
    </row>
    <row r="155" spans="1:8" ht="38.25" x14ac:dyDescent="0.25">
      <c r="A155" s="10" t="s">
        <v>47</v>
      </c>
      <c r="B155" s="11" t="s">
        <v>185</v>
      </c>
      <c r="C155" s="11" t="s">
        <v>49</v>
      </c>
      <c r="D155" s="12">
        <v>3505000</v>
      </c>
      <c r="E155" s="13"/>
      <c r="F155" s="13">
        <v>3505</v>
      </c>
      <c r="G155" s="13">
        <v>0</v>
      </c>
      <c r="H155" s="13">
        <v>0</v>
      </c>
    </row>
    <row r="156" spans="1:8" x14ac:dyDescent="0.25">
      <c r="A156" s="10" t="s">
        <v>186</v>
      </c>
      <c r="B156" s="11" t="s">
        <v>187</v>
      </c>
      <c r="C156" s="11"/>
      <c r="D156" s="12">
        <v>1000</v>
      </c>
      <c r="E156" s="13"/>
      <c r="F156" s="13">
        <f>F157</f>
        <v>1</v>
      </c>
      <c r="G156" s="13">
        <f>G157</f>
        <v>0</v>
      </c>
      <c r="H156" s="13">
        <f>H157</f>
        <v>0</v>
      </c>
    </row>
    <row r="157" spans="1:8" ht="38.25" x14ac:dyDescent="0.25">
      <c r="A157" s="10" t="s">
        <v>27</v>
      </c>
      <c r="B157" s="11" t="s">
        <v>187</v>
      </c>
      <c r="C157" s="11" t="s">
        <v>28</v>
      </c>
      <c r="D157" s="12">
        <v>1000</v>
      </c>
      <c r="E157" s="13"/>
      <c r="F157" s="13">
        <v>1</v>
      </c>
      <c r="G157" s="13">
        <v>0</v>
      </c>
      <c r="H157" s="13">
        <v>0</v>
      </c>
    </row>
    <row r="158" spans="1:8" x14ac:dyDescent="0.25">
      <c r="A158" s="10" t="s">
        <v>188</v>
      </c>
      <c r="B158" s="11" t="s">
        <v>189</v>
      </c>
      <c r="C158" s="11"/>
      <c r="D158" s="12">
        <v>69609500</v>
      </c>
      <c r="E158" s="13"/>
      <c r="F158" s="13">
        <f>F159+F163+F166</f>
        <v>69609.5</v>
      </c>
      <c r="G158" s="13">
        <f>G159+G163+G166</f>
        <v>6368.5</v>
      </c>
      <c r="H158" s="13">
        <f>H159+H163+H166</f>
        <v>6799.5</v>
      </c>
    </row>
    <row r="159" spans="1:8" ht="25.5" x14ac:dyDescent="0.25">
      <c r="A159" s="10" t="s">
        <v>190</v>
      </c>
      <c r="B159" s="11" t="s">
        <v>191</v>
      </c>
      <c r="C159" s="11"/>
      <c r="D159" s="12">
        <v>2146000</v>
      </c>
      <c r="E159" s="13"/>
      <c r="F159" s="13">
        <f>F160+F161+F162</f>
        <v>2146</v>
      </c>
      <c r="G159" s="13">
        <f>G160+G161+G162</f>
        <v>1728.5</v>
      </c>
      <c r="H159" s="13">
        <f>H160+H161+H162</f>
        <v>2049.5</v>
      </c>
    </row>
    <row r="160" spans="1:8" ht="76.5" x14ac:dyDescent="0.25">
      <c r="A160" s="10" t="s">
        <v>25</v>
      </c>
      <c r="B160" s="11" t="s">
        <v>191</v>
      </c>
      <c r="C160" s="11" t="s">
        <v>26</v>
      </c>
      <c r="D160" s="12">
        <v>894600</v>
      </c>
      <c r="E160" s="13"/>
      <c r="F160" s="13">
        <v>894.6</v>
      </c>
      <c r="G160" s="13">
        <v>894.6</v>
      </c>
      <c r="H160" s="13">
        <v>894.6</v>
      </c>
    </row>
    <row r="161" spans="1:8" ht="38.25" x14ac:dyDescent="0.25">
      <c r="A161" s="10" t="s">
        <v>27</v>
      </c>
      <c r="B161" s="11" t="s">
        <v>191</v>
      </c>
      <c r="C161" s="11" t="s">
        <v>28</v>
      </c>
      <c r="D161" s="12">
        <v>571400</v>
      </c>
      <c r="E161" s="13"/>
      <c r="F161" s="13">
        <v>571.4</v>
      </c>
      <c r="G161" s="13">
        <v>41.4</v>
      </c>
      <c r="H161" s="13">
        <v>41.4</v>
      </c>
    </row>
    <row r="162" spans="1:8" x14ac:dyDescent="0.25">
      <c r="A162" s="10" t="s">
        <v>152</v>
      </c>
      <c r="B162" s="11" t="s">
        <v>191</v>
      </c>
      <c r="C162" s="11" t="s">
        <v>153</v>
      </c>
      <c r="D162" s="12">
        <v>680000</v>
      </c>
      <c r="E162" s="13"/>
      <c r="F162" s="13">
        <v>680</v>
      </c>
      <c r="G162" s="13">
        <v>792.5</v>
      </c>
      <c r="H162" s="13">
        <v>1113.5</v>
      </c>
    </row>
    <row r="163" spans="1:8" ht="38.25" x14ac:dyDescent="0.25">
      <c r="A163" s="10" t="s">
        <v>192</v>
      </c>
      <c r="B163" s="11" t="s">
        <v>193</v>
      </c>
      <c r="C163" s="11"/>
      <c r="D163" s="13">
        <v>63163.5</v>
      </c>
      <c r="E163" s="13"/>
      <c r="F163" s="13">
        <f>F164+F165</f>
        <v>63163.5</v>
      </c>
      <c r="G163" s="13">
        <f>G164+G165</f>
        <v>0</v>
      </c>
      <c r="H163" s="13">
        <f>H164+H165</f>
        <v>0</v>
      </c>
    </row>
    <row r="164" spans="1:8" ht="38.25" x14ac:dyDescent="0.25">
      <c r="A164" s="10" t="s">
        <v>27</v>
      </c>
      <c r="B164" s="11" t="s">
        <v>193</v>
      </c>
      <c r="C164" s="11" t="s">
        <v>28</v>
      </c>
      <c r="D164" s="12">
        <v>25000</v>
      </c>
      <c r="E164" s="13"/>
      <c r="F164" s="13">
        <v>25</v>
      </c>
      <c r="G164" s="13">
        <v>0</v>
      </c>
      <c r="H164" s="13">
        <v>0</v>
      </c>
    </row>
    <row r="165" spans="1:8" ht="38.25" x14ac:dyDescent="0.25">
      <c r="A165" s="10" t="s">
        <v>47</v>
      </c>
      <c r="B165" s="11" t="s">
        <v>194</v>
      </c>
      <c r="C165" s="11">
        <v>400</v>
      </c>
      <c r="D165" s="13">
        <v>63138.5</v>
      </c>
      <c r="E165" s="13"/>
      <c r="F165" s="13">
        <v>63138.5</v>
      </c>
      <c r="G165" s="13">
        <v>0</v>
      </c>
      <c r="H165" s="13">
        <v>0</v>
      </c>
    </row>
    <row r="166" spans="1:8" ht="38.25" x14ac:dyDescent="0.25">
      <c r="A166" s="10" t="s">
        <v>195</v>
      </c>
      <c r="B166" s="11" t="s">
        <v>196</v>
      </c>
      <c r="C166" s="11"/>
      <c r="D166" s="12">
        <v>4300000</v>
      </c>
      <c r="E166" s="13"/>
      <c r="F166" s="13">
        <f>F167</f>
        <v>4300</v>
      </c>
      <c r="G166" s="13">
        <f>G167</f>
        <v>4640</v>
      </c>
      <c r="H166" s="13">
        <f>H167</f>
        <v>4750</v>
      </c>
    </row>
    <row r="167" spans="1:8" ht="38.25" x14ac:dyDescent="0.25">
      <c r="A167" s="10" t="s">
        <v>27</v>
      </c>
      <c r="B167" s="11" t="s">
        <v>196</v>
      </c>
      <c r="C167" s="11" t="s">
        <v>28</v>
      </c>
      <c r="D167" s="12">
        <v>4300000</v>
      </c>
      <c r="E167" s="13"/>
      <c r="F167" s="13">
        <v>4300</v>
      </c>
      <c r="G167" s="13">
        <v>4640</v>
      </c>
      <c r="H167" s="13">
        <v>4750</v>
      </c>
    </row>
    <row r="168" spans="1:8" ht="25.5" x14ac:dyDescent="0.25">
      <c r="A168" s="10" t="s">
        <v>197</v>
      </c>
      <c r="B168" s="11" t="s">
        <v>198</v>
      </c>
      <c r="C168" s="11"/>
      <c r="D168" s="12">
        <v>119219200</v>
      </c>
      <c r="E168" s="13"/>
      <c r="F168" s="13">
        <f>F169+F172</f>
        <v>119219.2</v>
      </c>
      <c r="G168" s="13">
        <f>G169+G172</f>
        <v>49760</v>
      </c>
      <c r="H168" s="13">
        <f>H169+H172</f>
        <v>49760</v>
      </c>
    </row>
    <row r="169" spans="1:8" ht="25.5" x14ac:dyDescent="0.25">
      <c r="A169" s="10" t="s">
        <v>199</v>
      </c>
      <c r="B169" s="11" t="s">
        <v>200</v>
      </c>
      <c r="C169" s="11"/>
      <c r="D169" s="13">
        <v>119038.2</v>
      </c>
      <c r="E169" s="13"/>
      <c r="F169" s="13">
        <f>F170+F171</f>
        <v>119038.2</v>
      </c>
      <c r="G169" s="13">
        <f>G170+G171</f>
        <v>49760</v>
      </c>
      <c r="H169" s="13">
        <f>H170+H171</f>
        <v>49760</v>
      </c>
    </row>
    <row r="170" spans="1:8" ht="38.25" x14ac:dyDescent="0.25">
      <c r="A170" s="10" t="s">
        <v>21</v>
      </c>
      <c r="B170" s="11" t="s">
        <v>200</v>
      </c>
      <c r="C170" s="11" t="s">
        <v>22</v>
      </c>
      <c r="D170" s="12">
        <v>49595800</v>
      </c>
      <c r="E170" s="13"/>
      <c r="F170" s="13">
        <v>49595.8</v>
      </c>
      <c r="G170" s="13">
        <v>49760</v>
      </c>
      <c r="H170" s="13">
        <v>49760</v>
      </c>
    </row>
    <row r="171" spans="1:8" ht="38.25" x14ac:dyDescent="0.25">
      <c r="A171" s="10" t="s">
        <v>27</v>
      </c>
      <c r="B171" s="11" t="s">
        <v>201</v>
      </c>
      <c r="C171" s="11">
        <v>200</v>
      </c>
      <c r="D171" s="13">
        <v>69442.399999999994</v>
      </c>
      <c r="E171" s="13"/>
      <c r="F171" s="13">
        <v>69442.399999999994</v>
      </c>
      <c r="G171" s="13">
        <v>0</v>
      </c>
      <c r="H171" s="13">
        <v>0</v>
      </c>
    </row>
    <row r="172" spans="1:8" x14ac:dyDescent="0.25">
      <c r="A172" s="10" t="s">
        <v>202</v>
      </c>
      <c r="B172" s="11" t="s">
        <v>203</v>
      </c>
      <c r="C172" s="11"/>
      <c r="D172" s="12">
        <v>181000</v>
      </c>
      <c r="E172" s="13"/>
      <c r="F172" s="13">
        <f>F173</f>
        <v>181</v>
      </c>
      <c r="G172" s="13">
        <f>G173</f>
        <v>0</v>
      </c>
      <c r="H172" s="13">
        <f>H173</f>
        <v>0</v>
      </c>
    </row>
    <row r="173" spans="1:8" ht="38.25" x14ac:dyDescent="0.25">
      <c r="A173" s="10" t="s">
        <v>27</v>
      </c>
      <c r="B173" s="11" t="s">
        <v>203</v>
      </c>
      <c r="C173" s="11" t="s">
        <v>28</v>
      </c>
      <c r="D173" s="12">
        <v>181000</v>
      </c>
      <c r="E173" s="13"/>
      <c r="F173" s="13">
        <v>181</v>
      </c>
      <c r="G173" s="13">
        <v>0</v>
      </c>
      <c r="H173" s="13">
        <v>0</v>
      </c>
    </row>
    <row r="174" spans="1:8" ht="25.5" x14ac:dyDescent="0.25">
      <c r="A174" s="10" t="s">
        <v>204</v>
      </c>
      <c r="B174" s="11" t="s">
        <v>205</v>
      </c>
      <c r="C174" s="11"/>
      <c r="D174" s="12">
        <v>103217200</v>
      </c>
      <c r="E174" s="13">
        <v>1486</v>
      </c>
      <c r="F174" s="13">
        <f>F175+F179</f>
        <v>104703.2</v>
      </c>
      <c r="G174" s="13">
        <f>G175+G179</f>
        <v>201783.2</v>
      </c>
      <c r="H174" s="13">
        <f>H175+H179</f>
        <v>201983.2</v>
      </c>
    </row>
    <row r="175" spans="1:8" ht="38.25" x14ac:dyDescent="0.25">
      <c r="A175" s="10" t="s">
        <v>206</v>
      </c>
      <c r="B175" s="11" t="s">
        <v>207</v>
      </c>
      <c r="C175" s="11"/>
      <c r="D175" s="12">
        <v>57278000</v>
      </c>
      <c r="E175" s="13">
        <v>1486</v>
      </c>
      <c r="F175" s="13">
        <f>F176+F177+F178</f>
        <v>58764</v>
      </c>
      <c r="G175" s="13">
        <f>G176+G177+G178</f>
        <v>60264</v>
      </c>
      <c r="H175" s="13">
        <f>H176+H177+H178</f>
        <v>60464</v>
      </c>
    </row>
    <row r="176" spans="1:8" ht="38.25" x14ac:dyDescent="0.25">
      <c r="A176" s="10" t="s">
        <v>27</v>
      </c>
      <c r="B176" s="11" t="s">
        <v>207</v>
      </c>
      <c r="C176" s="11" t="s">
        <v>28</v>
      </c>
      <c r="D176" s="12">
        <v>20000</v>
      </c>
      <c r="E176" s="13"/>
      <c r="F176" s="13">
        <v>20</v>
      </c>
      <c r="G176" s="13">
        <v>20</v>
      </c>
      <c r="H176" s="13">
        <v>20</v>
      </c>
    </row>
    <row r="177" spans="1:8" ht="38.25" x14ac:dyDescent="0.25">
      <c r="A177" s="10" t="s">
        <v>21</v>
      </c>
      <c r="B177" s="11" t="s">
        <v>207</v>
      </c>
      <c r="C177" s="11" t="s">
        <v>22</v>
      </c>
      <c r="D177" s="12">
        <v>56726000</v>
      </c>
      <c r="E177" s="13">
        <v>1486</v>
      </c>
      <c r="F177" s="13">
        <f>56726+1486</f>
        <v>58212</v>
      </c>
      <c r="G177" s="13">
        <v>58244</v>
      </c>
      <c r="H177" s="13">
        <v>58244</v>
      </c>
    </row>
    <row r="178" spans="1:8" x14ac:dyDescent="0.25">
      <c r="A178" s="10" t="s">
        <v>152</v>
      </c>
      <c r="B178" s="11" t="s">
        <v>207</v>
      </c>
      <c r="C178" s="11" t="s">
        <v>153</v>
      </c>
      <c r="D178" s="12">
        <v>532000</v>
      </c>
      <c r="E178" s="13"/>
      <c r="F178" s="13">
        <v>532</v>
      </c>
      <c r="G178" s="13">
        <v>2000</v>
      </c>
      <c r="H178" s="13">
        <v>2200</v>
      </c>
    </row>
    <row r="179" spans="1:8" x14ac:dyDescent="0.25">
      <c r="A179" s="10" t="s">
        <v>208</v>
      </c>
      <c r="B179" s="11" t="s">
        <v>209</v>
      </c>
      <c r="C179" s="11"/>
      <c r="D179" s="12">
        <v>45939200</v>
      </c>
      <c r="E179" s="13"/>
      <c r="F179" s="13">
        <f>F180+F181</f>
        <v>45939.199999999997</v>
      </c>
      <c r="G179" s="13">
        <f>G180+G181+G182</f>
        <v>141519.20000000001</v>
      </c>
      <c r="H179" s="13">
        <f>H180+H181+H182</f>
        <v>141519.20000000001</v>
      </c>
    </row>
    <row r="180" spans="1:8" ht="38.25" x14ac:dyDescent="0.25">
      <c r="A180" s="10" t="s">
        <v>47</v>
      </c>
      <c r="B180" s="11" t="s">
        <v>209</v>
      </c>
      <c r="C180" s="11" t="s">
        <v>49</v>
      </c>
      <c r="D180" s="12">
        <v>24355600</v>
      </c>
      <c r="E180" s="13"/>
      <c r="F180" s="13">
        <v>24355.599999999999</v>
      </c>
      <c r="G180" s="13">
        <v>0</v>
      </c>
      <c r="H180" s="13">
        <v>0</v>
      </c>
    </row>
    <row r="181" spans="1:8" ht="38.25" x14ac:dyDescent="0.25">
      <c r="A181" s="10" t="s">
        <v>21</v>
      </c>
      <c r="B181" s="11" t="s">
        <v>209</v>
      </c>
      <c r="C181" s="11" t="s">
        <v>22</v>
      </c>
      <c r="D181" s="12">
        <v>21583600</v>
      </c>
      <c r="E181" s="13"/>
      <c r="F181" s="13">
        <v>21583.599999999999</v>
      </c>
      <c r="G181" s="13">
        <v>51519.199999999997</v>
      </c>
      <c r="H181" s="13">
        <v>51519.199999999997</v>
      </c>
    </row>
    <row r="182" spans="1:8" ht="38.25" x14ac:dyDescent="0.25">
      <c r="A182" s="10" t="s">
        <v>21</v>
      </c>
      <c r="B182" s="11" t="s">
        <v>210</v>
      </c>
      <c r="C182" s="11">
        <v>600</v>
      </c>
      <c r="D182" s="12"/>
      <c r="E182" s="13"/>
      <c r="F182" s="13">
        <v>0</v>
      </c>
      <c r="G182" s="13">
        <v>90000</v>
      </c>
      <c r="H182" s="13">
        <v>90000</v>
      </c>
    </row>
    <row r="183" spans="1:8" ht="51" x14ac:dyDescent="0.25">
      <c r="A183" s="6" t="s">
        <v>211</v>
      </c>
      <c r="B183" s="7" t="s">
        <v>212</v>
      </c>
      <c r="C183" s="7"/>
      <c r="D183" s="8">
        <v>850000</v>
      </c>
      <c r="E183" s="9"/>
      <c r="F183" s="9">
        <f>F184+F187</f>
        <v>850</v>
      </c>
      <c r="G183" s="9">
        <f>G184+G187</f>
        <v>850</v>
      </c>
      <c r="H183" s="9">
        <f>H184+H187</f>
        <v>850</v>
      </c>
    </row>
    <row r="184" spans="1:8" x14ac:dyDescent="0.25">
      <c r="A184" s="10" t="s">
        <v>213</v>
      </c>
      <c r="B184" s="11" t="s">
        <v>214</v>
      </c>
      <c r="C184" s="11"/>
      <c r="D184" s="12">
        <v>215000</v>
      </c>
      <c r="E184" s="13"/>
      <c r="F184" s="13">
        <f>F185+F186</f>
        <v>215</v>
      </c>
      <c r="G184" s="13">
        <f>G185+G186</f>
        <v>50</v>
      </c>
      <c r="H184" s="13">
        <f>H185+H186</f>
        <v>50</v>
      </c>
    </row>
    <row r="185" spans="1:8" ht="38.25" x14ac:dyDescent="0.25">
      <c r="A185" s="10" t="s">
        <v>27</v>
      </c>
      <c r="B185" s="11" t="s">
        <v>214</v>
      </c>
      <c r="C185" s="11" t="s">
        <v>28</v>
      </c>
      <c r="D185" s="12">
        <v>60100</v>
      </c>
      <c r="E185" s="13"/>
      <c r="F185" s="13">
        <v>60.1</v>
      </c>
      <c r="G185" s="13">
        <v>50</v>
      </c>
      <c r="H185" s="13">
        <v>50</v>
      </c>
    </row>
    <row r="186" spans="1:8" x14ac:dyDescent="0.25">
      <c r="A186" s="10" t="s">
        <v>152</v>
      </c>
      <c r="B186" s="11" t="s">
        <v>214</v>
      </c>
      <c r="C186" s="11" t="s">
        <v>153</v>
      </c>
      <c r="D186" s="12">
        <v>154900</v>
      </c>
      <c r="E186" s="13"/>
      <c r="F186" s="13">
        <v>154.9</v>
      </c>
      <c r="G186" s="13">
        <v>0</v>
      </c>
      <c r="H186" s="13">
        <v>0</v>
      </c>
    </row>
    <row r="187" spans="1:8" ht="38.25" x14ac:dyDescent="0.25">
      <c r="A187" s="10" t="s">
        <v>215</v>
      </c>
      <c r="B187" s="11" t="s">
        <v>216</v>
      </c>
      <c r="C187" s="11"/>
      <c r="D187" s="12">
        <v>635000</v>
      </c>
      <c r="E187" s="13"/>
      <c r="F187" s="13">
        <f>F188</f>
        <v>635</v>
      </c>
      <c r="G187" s="13">
        <f>G188</f>
        <v>800</v>
      </c>
      <c r="H187" s="13">
        <f>H188</f>
        <v>800</v>
      </c>
    </row>
    <row r="188" spans="1:8" ht="38.25" x14ac:dyDescent="0.25">
      <c r="A188" s="10" t="s">
        <v>21</v>
      </c>
      <c r="B188" s="11" t="s">
        <v>216</v>
      </c>
      <c r="C188" s="11" t="s">
        <v>22</v>
      </c>
      <c r="D188" s="12">
        <v>635000</v>
      </c>
      <c r="E188" s="13"/>
      <c r="F188" s="13">
        <v>635</v>
      </c>
      <c r="G188" s="13">
        <v>800</v>
      </c>
      <c r="H188" s="13">
        <v>800</v>
      </c>
    </row>
    <row r="189" spans="1:8" ht="25.5" x14ac:dyDescent="0.25">
      <c r="A189" s="6" t="s">
        <v>217</v>
      </c>
      <c r="B189" s="7" t="s">
        <v>218</v>
      </c>
      <c r="C189" s="7"/>
      <c r="D189" s="8">
        <v>59101800</v>
      </c>
      <c r="E189" s="9"/>
      <c r="F189" s="9">
        <f>F190+F194+F197+F200+F203</f>
        <v>59101.799999999996</v>
      </c>
      <c r="G189" s="9">
        <f>G190+G194+G197+G200+G203</f>
        <v>63659.200000000004</v>
      </c>
      <c r="H189" s="9">
        <f>H190+H194+H197+H200+H203</f>
        <v>65536.5</v>
      </c>
    </row>
    <row r="190" spans="1:8" x14ac:dyDescent="0.25">
      <c r="A190" s="10" t="s">
        <v>219</v>
      </c>
      <c r="B190" s="11" t="s">
        <v>220</v>
      </c>
      <c r="C190" s="11"/>
      <c r="D190" s="12">
        <v>10605700</v>
      </c>
      <c r="E190" s="13"/>
      <c r="F190" s="13">
        <f>F191</f>
        <v>10605.7</v>
      </c>
      <c r="G190" s="13">
        <f>G191</f>
        <v>10481.799999999999</v>
      </c>
      <c r="H190" s="13">
        <f>H191</f>
        <v>10493.8</v>
      </c>
    </row>
    <row r="191" spans="1:8" ht="51" x14ac:dyDescent="0.25">
      <c r="A191" s="10" t="s">
        <v>221</v>
      </c>
      <c r="B191" s="11" t="s">
        <v>222</v>
      </c>
      <c r="C191" s="11"/>
      <c r="D191" s="12">
        <v>10605700</v>
      </c>
      <c r="E191" s="13"/>
      <c r="F191" s="13">
        <f>F192+F193</f>
        <v>10605.7</v>
      </c>
      <c r="G191" s="13">
        <f>G192+G193</f>
        <v>10481.799999999999</v>
      </c>
      <c r="H191" s="13">
        <f>H192+H193</f>
        <v>10493.8</v>
      </c>
    </row>
    <row r="192" spans="1:8" ht="76.5" x14ac:dyDescent="0.25">
      <c r="A192" s="10" t="s">
        <v>25</v>
      </c>
      <c r="B192" s="11" t="s">
        <v>222</v>
      </c>
      <c r="C192" s="11" t="s">
        <v>26</v>
      </c>
      <c r="D192" s="12">
        <v>7367300</v>
      </c>
      <c r="E192" s="13"/>
      <c r="F192" s="13">
        <v>7367.3</v>
      </c>
      <c r="G192" s="13">
        <v>7668.8</v>
      </c>
      <c r="H192" s="13">
        <v>7675.8</v>
      </c>
    </row>
    <row r="193" spans="1:8" ht="38.25" x14ac:dyDescent="0.25">
      <c r="A193" s="10" t="s">
        <v>27</v>
      </c>
      <c r="B193" s="11" t="s">
        <v>222</v>
      </c>
      <c r="C193" s="11" t="s">
        <v>28</v>
      </c>
      <c r="D193" s="12">
        <v>3238400</v>
      </c>
      <c r="E193" s="13"/>
      <c r="F193" s="13">
        <v>3238.4</v>
      </c>
      <c r="G193" s="13">
        <v>2813</v>
      </c>
      <c r="H193" s="13">
        <v>2818</v>
      </c>
    </row>
    <row r="194" spans="1:8" ht="38.25" x14ac:dyDescent="0.25">
      <c r="A194" s="10" t="s">
        <v>223</v>
      </c>
      <c r="B194" s="11" t="s">
        <v>224</v>
      </c>
      <c r="C194" s="11"/>
      <c r="D194" s="12">
        <v>3813200</v>
      </c>
      <c r="E194" s="13"/>
      <c r="F194" s="13">
        <f t="shared" ref="F194:H195" si="8">F195</f>
        <v>3813.2</v>
      </c>
      <c r="G194" s="13">
        <f t="shared" si="8"/>
        <v>4025.1</v>
      </c>
      <c r="H194" s="13">
        <f t="shared" si="8"/>
        <v>4174.3999999999996</v>
      </c>
    </row>
    <row r="195" spans="1:8" ht="25.5" x14ac:dyDescent="0.25">
      <c r="A195" s="10" t="s">
        <v>225</v>
      </c>
      <c r="B195" s="11" t="s">
        <v>226</v>
      </c>
      <c r="C195" s="11"/>
      <c r="D195" s="12">
        <v>3813200</v>
      </c>
      <c r="E195" s="13"/>
      <c r="F195" s="13">
        <f t="shared" si="8"/>
        <v>3813.2</v>
      </c>
      <c r="G195" s="13">
        <f t="shared" si="8"/>
        <v>4025.1</v>
      </c>
      <c r="H195" s="13">
        <f t="shared" si="8"/>
        <v>4174.3999999999996</v>
      </c>
    </row>
    <row r="196" spans="1:8" ht="76.5" x14ac:dyDescent="0.25">
      <c r="A196" s="10" t="s">
        <v>25</v>
      </c>
      <c r="B196" s="11" t="s">
        <v>226</v>
      </c>
      <c r="C196" s="11" t="s">
        <v>26</v>
      </c>
      <c r="D196" s="12">
        <v>3813200</v>
      </c>
      <c r="E196" s="13"/>
      <c r="F196" s="13">
        <v>3813.2</v>
      </c>
      <c r="G196" s="13">
        <v>4025.1</v>
      </c>
      <c r="H196" s="13">
        <v>4174.3999999999996</v>
      </c>
    </row>
    <row r="197" spans="1:8" ht="38.25" x14ac:dyDescent="0.25">
      <c r="A197" s="10" t="s">
        <v>227</v>
      </c>
      <c r="B197" s="11" t="s">
        <v>228</v>
      </c>
      <c r="C197" s="11"/>
      <c r="D197" s="12">
        <v>50000</v>
      </c>
      <c r="E197" s="13"/>
      <c r="F197" s="13">
        <f t="shared" ref="F197:H198" si="9">F198</f>
        <v>50</v>
      </c>
      <c r="G197" s="13">
        <f t="shared" si="9"/>
        <v>100</v>
      </c>
      <c r="H197" s="13">
        <f t="shared" si="9"/>
        <v>105</v>
      </c>
    </row>
    <row r="198" spans="1:8" ht="38.25" x14ac:dyDescent="0.25">
      <c r="A198" s="10" t="s">
        <v>229</v>
      </c>
      <c r="B198" s="11" t="s">
        <v>230</v>
      </c>
      <c r="C198" s="11"/>
      <c r="D198" s="12">
        <v>50000</v>
      </c>
      <c r="E198" s="13"/>
      <c r="F198" s="13">
        <f t="shared" si="9"/>
        <v>50</v>
      </c>
      <c r="G198" s="13">
        <f t="shared" si="9"/>
        <v>100</v>
      </c>
      <c r="H198" s="13">
        <f t="shared" si="9"/>
        <v>105</v>
      </c>
    </row>
    <row r="199" spans="1:8" ht="38.25" x14ac:dyDescent="0.25">
      <c r="A199" s="10" t="s">
        <v>27</v>
      </c>
      <c r="B199" s="11" t="s">
        <v>230</v>
      </c>
      <c r="C199" s="11" t="s">
        <v>28</v>
      </c>
      <c r="D199" s="12">
        <v>50000</v>
      </c>
      <c r="E199" s="13"/>
      <c r="F199" s="13">
        <v>50</v>
      </c>
      <c r="G199" s="13">
        <v>100</v>
      </c>
      <c r="H199" s="13">
        <v>105</v>
      </c>
    </row>
    <row r="200" spans="1:8" ht="38.25" x14ac:dyDescent="0.25">
      <c r="A200" s="10" t="s">
        <v>231</v>
      </c>
      <c r="B200" s="11" t="s">
        <v>232</v>
      </c>
      <c r="C200" s="11"/>
      <c r="D200" s="12">
        <v>50000</v>
      </c>
      <c r="E200" s="13"/>
      <c r="F200" s="13">
        <f t="shared" ref="F200:H201" si="10">F201</f>
        <v>50</v>
      </c>
      <c r="G200" s="13">
        <f t="shared" si="10"/>
        <v>95</v>
      </c>
      <c r="H200" s="13">
        <f t="shared" si="10"/>
        <v>95</v>
      </c>
    </row>
    <row r="201" spans="1:8" ht="38.25" x14ac:dyDescent="0.25">
      <c r="A201" s="10" t="s">
        <v>233</v>
      </c>
      <c r="B201" s="11" t="s">
        <v>234</v>
      </c>
      <c r="C201" s="11"/>
      <c r="D201" s="12">
        <v>50000</v>
      </c>
      <c r="E201" s="13"/>
      <c r="F201" s="13">
        <f t="shared" si="10"/>
        <v>50</v>
      </c>
      <c r="G201" s="13">
        <f t="shared" si="10"/>
        <v>95</v>
      </c>
      <c r="H201" s="13">
        <f t="shared" si="10"/>
        <v>95</v>
      </c>
    </row>
    <row r="202" spans="1:8" ht="38.25" x14ac:dyDescent="0.25">
      <c r="A202" s="10" t="s">
        <v>27</v>
      </c>
      <c r="B202" s="11" t="s">
        <v>234</v>
      </c>
      <c r="C202" s="11" t="s">
        <v>28</v>
      </c>
      <c r="D202" s="12">
        <v>50000</v>
      </c>
      <c r="E202" s="13"/>
      <c r="F202" s="13">
        <v>50</v>
      </c>
      <c r="G202" s="13">
        <v>95</v>
      </c>
      <c r="H202" s="13">
        <v>95</v>
      </c>
    </row>
    <row r="203" spans="1:8" ht="25.5" x14ac:dyDescent="0.25">
      <c r="A203" s="10" t="s">
        <v>235</v>
      </c>
      <c r="B203" s="11" t="s">
        <v>236</v>
      </c>
      <c r="C203" s="11"/>
      <c r="D203" s="12">
        <v>44582900</v>
      </c>
      <c r="E203" s="13"/>
      <c r="F203" s="13">
        <f>F204+F207+F209+F212+F214+F216+F218+F220</f>
        <v>44582.899999999994</v>
      </c>
      <c r="G203" s="13">
        <f>G204+G207+G209+G212+G214+G216+G218+G220</f>
        <v>48957.3</v>
      </c>
      <c r="H203" s="13">
        <f>H204+H207+H209+H212+H214+H216+H218+H220</f>
        <v>50668.3</v>
      </c>
    </row>
    <row r="204" spans="1:8" ht="25.5" x14ac:dyDescent="0.25">
      <c r="A204" s="10" t="s">
        <v>237</v>
      </c>
      <c r="B204" s="11" t="s">
        <v>238</v>
      </c>
      <c r="C204" s="11"/>
      <c r="D204" s="12">
        <v>36976900</v>
      </c>
      <c r="E204" s="13"/>
      <c r="F204" s="13">
        <f>F205+F206</f>
        <v>36976.899999999994</v>
      </c>
      <c r="G204" s="13">
        <f>G205+G206</f>
        <v>41156.800000000003</v>
      </c>
      <c r="H204" s="13">
        <f>H205+H206</f>
        <v>42262.8</v>
      </c>
    </row>
    <row r="205" spans="1:8" ht="76.5" x14ac:dyDescent="0.25">
      <c r="A205" s="10" t="s">
        <v>25</v>
      </c>
      <c r="B205" s="11" t="s">
        <v>238</v>
      </c>
      <c r="C205" s="11" t="s">
        <v>26</v>
      </c>
      <c r="D205" s="12">
        <v>33335200</v>
      </c>
      <c r="E205" s="13"/>
      <c r="F205" s="13">
        <v>33335.199999999997</v>
      </c>
      <c r="G205" s="13">
        <v>36847.4</v>
      </c>
      <c r="H205" s="13">
        <v>36847.4</v>
      </c>
    </row>
    <row r="206" spans="1:8" ht="38.25" x14ac:dyDescent="0.25">
      <c r="A206" s="10" t="s">
        <v>27</v>
      </c>
      <c r="B206" s="11" t="s">
        <v>238</v>
      </c>
      <c r="C206" s="11" t="s">
        <v>28</v>
      </c>
      <c r="D206" s="12">
        <v>3641700</v>
      </c>
      <c r="E206" s="13"/>
      <c r="F206" s="13">
        <v>3641.7</v>
      </c>
      <c r="G206" s="13">
        <v>4309.3999999999996</v>
      </c>
      <c r="H206" s="13">
        <v>5415.4</v>
      </c>
    </row>
    <row r="207" spans="1:8" ht="38.25" x14ac:dyDescent="0.25">
      <c r="A207" s="10" t="s">
        <v>239</v>
      </c>
      <c r="B207" s="11" t="s">
        <v>240</v>
      </c>
      <c r="C207" s="11"/>
      <c r="D207" s="12">
        <v>3333000</v>
      </c>
      <c r="E207" s="13"/>
      <c r="F207" s="13">
        <f>F208</f>
        <v>3333</v>
      </c>
      <c r="G207" s="13">
        <f>G208</f>
        <v>3367</v>
      </c>
      <c r="H207" s="13">
        <f>H208</f>
        <v>3367</v>
      </c>
    </row>
    <row r="208" spans="1:8" ht="76.5" x14ac:dyDescent="0.25">
      <c r="A208" s="10" t="s">
        <v>25</v>
      </c>
      <c r="B208" s="11" t="s">
        <v>240</v>
      </c>
      <c r="C208" s="11" t="s">
        <v>26</v>
      </c>
      <c r="D208" s="12">
        <v>3333000</v>
      </c>
      <c r="E208" s="13"/>
      <c r="F208" s="13">
        <v>3333</v>
      </c>
      <c r="G208" s="13">
        <v>3367</v>
      </c>
      <c r="H208" s="13">
        <v>3367</v>
      </c>
    </row>
    <row r="209" spans="1:8" ht="38.25" x14ac:dyDescent="0.25">
      <c r="A209" s="10" t="s">
        <v>241</v>
      </c>
      <c r="B209" s="11" t="s">
        <v>242</v>
      </c>
      <c r="C209" s="11"/>
      <c r="D209" s="12">
        <v>678000</v>
      </c>
      <c r="E209" s="13"/>
      <c r="F209" s="13">
        <f>F210+F211</f>
        <v>678</v>
      </c>
      <c r="G209" s="13">
        <f>G210+G211</f>
        <v>718</v>
      </c>
      <c r="H209" s="13">
        <f>H210+H211</f>
        <v>718</v>
      </c>
    </row>
    <row r="210" spans="1:8" ht="38.25" x14ac:dyDescent="0.25">
      <c r="A210" s="10" t="s">
        <v>27</v>
      </c>
      <c r="B210" s="11" t="s">
        <v>242</v>
      </c>
      <c r="C210" s="11" t="s">
        <v>28</v>
      </c>
      <c r="D210" s="12">
        <v>370000</v>
      </c>
      <c r="E210" s="13"/>
      <c r="F210" s="13">
        <v>370</v>
      </c>
      <c r="G210" s="13">
        <v>410</v>
      </c>
      <c r="H210" s="13">
        <v>410</v>
      </c>
    </row>
    <row r="211" spans="1:8" x14ac:dyDescent="0.25">
      <c r="A211" s="10" t="s">
        <v>152</v>
      </c>
      <c r="B211" s="11" t="s">
        <v>242</v>
      </c>
      <c r="C211" s="11" t="s">
        <v>153</v>
      </c>
      <c r="D211" s="12">
        <v>308000</v>
      </c>
      <c r="E211" s="13"/>
      <c r="F211" s="13">
        <v>308</v>
      </c>
      <c r="G211" s="13">
        <v>308</v>
      </c>
      <c r="H211" s="13">
        <v>308</v>
      </c>
    </row>
    <row r="212" spans="1:8" ht="38.25" x14ac:dyDescent="0.25">
      <c r="A212" s="10" t="s">
        <v>243</v>
      </c>
      <c r="B212" s="11" t="s">
        <v>244</v>
      </c>
      <c r="C212" s="11"/>
      <c r="D212" s="12">
        <v>108000</v>
      </c>
      <c r="E212" s="13"/>
      <c r="F212" s="13">
        <f>F213</f>
        <v>108</v>
      </c>
      <c r="G212" s="13">
        <f>G213</f>
        <v>0</v>
      </c>
      <c r="H212" s="13">
        <f>H213</f>
        <v>0</v>
      </c>
    </row>
    <row r="213" spans="1:8" ht="38.25" x14ac:dyDescent="0.25">
      <c r="A213" s="10" t="s">
        <v>27</v>
      </c>
      <c r="B213" s="11" t="s">
        <v>244</v>
      </c>
      <c r="C213" s="11" t="s">
        <v>28</v>
      </c>
      <c r="D213" s="12">
        <v>108000</v>
      </c>
      <c r="E213" s="13"/>
      <c r="F213" s="13">
        <v>108</v>
      </c>
      <c r="G213" s="13">
        <v>0</v>
      </c>
      <c r="H213" s="13">
        <v>0</v>
      </c>
    </row>
    <row r="214" spans="1:8" ht="76.5" x14ac:dyDescent="0.25">
      <c r="A214" s="10" t="s">
        <v>245</v>
      </c>
      <c r="B214" s="11" t="s">
        <v>246</v>
      </c>
      <c r="C214" s="11"/>
      <c r="D214" s="12">
        <v>3087000</v>
      </c>
      <c r="E214" s="13"/>
      <c r="F214" s="13">
        <f>F215</f>
        <v>3087</v>
      </c>
      <c r="G214" s="13">
        <f>G215</f>
        <v>3210.5</v>
      </c>
      <c r="H214" s="13">
        <f>H215</f>
        <v>3210.5</v>
      </c>
    </row>
    <row r="215" spans="1:8" ht="25.5" x14ac:dyDescent="0.25">
      <c r="A215" s="10" t="s">
        <v>29</v>
      </c>
      <c r="B215" s="11" t="s">
        <v>246</v>
      </c>
      <c r="C215" s="11" t="s">
        <v>30</v>
      </c>
      <c r="D215" s="12">
        <v>3087000</v>
      </c>
      <c r="E215" s="13"/>
      <c r="F215" s="13">
        <v>3087</v>
      </c>
      <c r="G215" s="13">
        <v>3210.5</v>
      </c>
      <c r="H215" s="13">
        <v>3210.5</v>
      </c>
    </row>
    <row r="216" spans="1:8" ht="38.25" x14ac:dyDescent="0.25">
      <c r="A216" s="10" t="s">
        <v>247</v>
      </c>
      <c r="B216" s="11" t="s">
        <v>248</v>
      </c>
      <c r="C216" s="11"/>
      <c r="D216" s="12">
        <v>35000</v>
      </c>
      <c r="E216" s="13"/>
      <c r="F216" s="13">
        <f>F217</f>
        <v>35</v>
      </c>
      <c r="G216" s="13">
        <f>G217</f>
        <v>35</v>
      </c>
      <c r="H216" s="13">
        <f>H217</f>
        <v>35</v>
      </c>
    </row>
    <row r="217" spans="1:8" ht="38.25" x14ac:dyDescent="0.25">
      <c r="A217" s="10" t="s">
        <v>27</v>
      </c>
      <c r="B217" s="11" t="s">
        <v>248</v>
      </c>
      <c r="C217" s="11" t="s">
        <v>28</v>
      </c>
      <c r="D217" s="12">
        <v>35000</v>
      </c>
      <c r="E217" s="13"/>
      <c r="F217" s="13">
        <v>35</v>
      </c>
      <c r="G217" s="13">
        <v>35</v>
      </c>
      <c r="H217" s="13">
        <v>35</v>
      </c>
    </row>
    <row r="218" spans="1:8" ht="114.75" x14ac:dyDescent="0.25">
      <c r="A218" s="10" t="s">
        <v>249</v>
      </c>
      <c r="B218" s="11" t="s">
        <v>250</v>
      </c>
      <c r="C218" s="11"/>
      <c r="D218" s="12">
        <v>300000</v>
      </c>
      <c r="E218" s="13"/>
      <c r="F218" s="13">
        <f>F219</f>
        <v>300</v>
      </c>
      <c r="G218" s="13">
        <f>G219</f>
        <v>400</v>
      </c>
      <c r="H218" s="13">
        <f>H219</f>
        <v>1000</v>
      </c>
    </row>
    <row r="219" spans="1:8" ht="38.25" x14ac:dyDescent="0.25">
      <c r="A219" s="10" t="s">
        <v>27</v>
      </c>
      <c r="B219" s="11" t="s">
        <v>250</v>
      </c>
      <c r="C219" s="11" t="s">
        <v>28</v>
      </c>
      <c r="D219" s="12">
        <v>300000</v>
      </c>
      <c r="E219" s="13"/>
      <c r="F219" s="13">
        <v>300</v>
      </c>
      <c r="G219" s="13">
        <v>400</v>
      </c>
      <c r="H219" s="13">
        <v>1000</v>
      </c>
    </row>
    <row r="220" spans="1:8" ht="165.75" x14ac:dyDescent="0.25">
      <c r="A220" s="10" t="s">
        <v>251</v>
      </c>
      <c r="B220" s="11" t="s">
        <v>252</v>
      </c>
      <c r="C220" s="11"/>
      <c r="D220" s="12">
        <v>65000</v>
      </c>
      <c r="E220" s="13"/>
      <c r="F220" s="13">
        <f>F221</f>
        <v>65</v>
      </c>
      <c r="G220" s="13">
        <f>G221</f>
        <v>70</v>
      </c>
      <c r="H220" s="13">
        <f>H221</f>
        <v>75</v>
      </c>
    </row>
    <row r="221" spans="1:8" ht="38.25" x14ac:dyDescent="0.25">
      <c r="A221" s="10" t="s">
        <v>27</v>
      </c>
      <c r="B221" s="11" t="s">
        <v>252</v>
      </c>
      <c r="C221" s="11" t="s">
        <v>28</v>
      </c>
      <c r="D221" s="12">
        <v>65000</v>
      </c>
      <c r="E221" s="13"/>
      <c r="F221" s="13">
        <v>65</v>
      </c>
      <c r="G221" s="13">
        <v>70</v>
      </c>
      <c r="H221" s="13">
        <v>75</v>
      </c>
    </row>
    <row r="222" spans="1:8" ht="51" x14ac:dyDescent="0.25">
      <c r="A222" s="6" t="s">
        <v>253</v>
      </c>
      <c r="B222" s="7" t="s">
        <v>254</v>
      </c>
      <c r="C222" s="7"/>
      <c r="D222" s="8">
        <v>65143600</v>
      </c>
      <c r="E222" s="9"/>
      <c r="F222" s="9">
        <f>F223+F235</f>
        <v>65143.600000000013</v>
      </c>
      <c r="G222" s="9">
        <f>G223+G235</f>
        <v>103966.09999999999</v>
      </c>
      <c r="H222" s="9">
        <f>H223+H235</f>
        <v>127807.1</v>
      </c>
    </row>
    <row r="223" spans="1:8" ht="25.5" x14ac:dyDescent="0.25">
      <c r="A223" s="10" t="s">
        <v>255</v>
      </c>
      <c r="B223" s="11" t="s">
        <v>256</v>
      </c>
      <c r="C223" s="11"/>
      <c r="D223" s="12">
        <v>64968800</v>
      </c>
      <c r="E223" s="13"/>
      <c r="F223" s="13">
        <f>F224+F228+F232+F230</f>
        <v>64968.80000000001</v>
      </c>
      <c r="G223" s="13">
        <f t="shared" ref="G223:H223" si="11">G224+G228+G232+G230</f>
        <v>103791.29999999999</v>
      </c>
      <c r="H223" s="13">
        <f t="shared" si="11"/>
        <v>127632.3</v>
      </c>
    </row>
    <row r="224" spans="1:8" x14ac:dyDescent="0.25">
      <c r="A224" s="10" t="s">
        <v>257</v>
      </c>
      <c r="B224" s="11" t="s">
        <v>258</v>
      </c>
      <c r="C224" s="11"/>
      <c r="D224" s="12">
        <v>51808100</v>
      </c>
      <c r="E224" s="13"/>
      <c r="F224" s="13">
        <f>F225+F226+F227</f>
        <v>51808.100000000006</v>
      </c>
      <c r="G224" s="13">
        <f>G225+G226+G227</f>
        <v>56979.1</v>
      </c>
      <c r="H224" s="13">
        <f>H225+H226+H227</f>
        <v>56691</v>
      </c>
    </row>
    <row r="225" spans="1:8" ht="76.5" x14ac:dyDescent="0.25">
      <c r="A225" s="10" t="s">
        <v>25</v>
      </c>
      <c r="B225" s="11" t="s">
        <v>258</v>
      </c>
      <c r="C225" s="11" t="s">
        <v>26</v>
      </c>
      <c r="D225" s="12">
        <v>48919500</v>
      </c>
      <c r="E225" s="13"/>
      <c r="F225" s="13">
        <v>48919.5</v>
      </c>
      <c r="G225" s="13">
        <v>53755.7</v>
      </c>
      <c r="H225" s="13">
        <v>53755.7</v>
      </c>
    </row>
    <row r="226" spans="1:8" ht="38.25" x14ac:dyDescent="0.25">
      <c r="A226" s="10" t="s">
        <v>27</v>
      </c>
      <c r="B226" s="11" t="s">
        <v>258</v>
      </c>
      <c r="C226" s="11" t="s">
        <v>28</v>
      </c>
      <c r="D226" s="12">
        <v>2876300</v>
      </c>
      <c r="E226" s="13"/>
      <c r="F226" s="13">
        <v>2876.3</v>
      </c>
      <c r="G226" s="13">
        <v>3211.1</v>
      </c>
      <c r="H226" s="13">
        <v>2923</v>
      </c>
    </row>
    <row r="227" spans="1:8" x14ac:dyDescent="0.25">
      <c r="A227" s="10" t="s">
        <v>152</v>
      </c>
      <c r="B227" s="11" t="s">
        <v>258</v>
      </c>
      <c r="C227" s="11" t="s">
        <v>153</v>
      </c>
      <c r="D227" s="12">
        <v>12300</v>
      </c>
      <c r="E227" s="13"/>
      <c r="F227" s="13">
        <v>12.3</v>
      </c>
      <c r="G227" s="13">
        <v>12.3</v>
      </c>
      <c r="H227" s="13">
        <v>12.3</v>
      </c>
    </row>
    <row r="228" spans="1:8" x14ac:dyDescent="0.25">
      <c r="A228" s="10" t="s">
        <v>259</v>
      </c>
      <c r="B228" s="11" t="s">
        <v>260</v>
      </c>
      <c r="C228" s="11"/>
      <c r="D228" s="12">
        <v>4817300</v>
      </c>
      <c r="E228" s="13"/>
      <c r="F228" s="13">
        <f>F229</f>
        <v>4817.3</v>
      </c>
      <c r="G228" s="13">
        <f>G229</f>
        <v>4776.2</v>
      </c>
      <c r="H228" s="13">
        <f>H229</f>
        <v>4733.6000000000004</v>
      </c>
    </row>
    <row r="229" spans="1:8" ht="25.5" x14ac:dyDescent="0.25">
      <c r="A229" s="10" t="s">
        <v>261</v>
      </c>
      <c r="B229" s="11" t="s">
        <v>260</v>
      </c>
      <c r="C229" s="11" t="s">
        <v>262</v>
      </c>
      <c r="D229" s="12">
        <v>4817300</v>
      </c>
      <c r="E229" s="13"/>
      <c r="F229" s="13">
        <v>4817.3</v>
      </c>
      <c r="G229" s="13">
        <v>4776.2</v>
      </c>
      <c r="H229" s="13">
        <v>4733.6000000000004</v>
      </c>
    </row>
    <row r="230" spans="1:8" ht="25.5" x14ac:dyDescent="0.25">
      <c r="A230" s="10" t="s">
        <v>263</v>
      </c>
      <c r="B230" s="11">
        <v>1010700000</v>
      </c>
      <c r="C230" s="11"/>
      <c r="D230" s="12"/>
      <c r="E230" s="13"/>
      <c r="F230" s="13">
        <f>F231</f>
        <v>0</v>
      </c>
      <c r="G230" s="13">
        <f t="shared" ref="G230:H230" si="12">G231</f>
        <v>33380</v>
      </c>
      <c r="H230" s="13">
        <f t="shared" si="12"/>
        <v>57626</v>
      </c>
    </row>
    <row r="231" spans="1:8" x14ac:dyDescent="0.25">
      <c r="A231" s="10" t="s">
        <v>264</v>
      </c>
      <c r="B231" s="11">
        <v>1010700000</v>
      </c>
      <c r="C231" s="11">
        <v>900</v>
      </c>
      <c r="D231" s="12"/>
      <c r="E231" s="13"/>
      <c r="F231" s="13">
        <v>0</v>
      </c>
      <c r="G231" s="13">
        <v>33380</v>
      </c>
      <c r="H231" s="13">
        <v>57626</v>
      </c>
    </row>
    <row r="232" spans="1:8" ht="25.5" x14ac:dyDescent="0.25">
      <c r="A232" s="10" t="s">
        <v>265</v>
      </c>
      <c r="B232" s="11" t="s">
        <v>266</v>
      </c>
      <c r="C232" s="11"/>
      <c r="D232" s="12">
        <v>8343400</v>
      </c>
      <c r="E232" s="13"/>
      <c r="F232" s="13">
        <f>F233+F234</f>
        <v>8343.4</v>
      </c>
      <c r="G232" s="13">
        <f>G233+G234</f>
        <v>8656</v>
      </c>
      <c r="H232" s="13">
        <f>H233+H234</f>
        <v>8581.6999999999989</v>
      </c>
    </row>
    <row r="233" spans="1:8" ht="76.5" x14ac:dyDescent="0.25">
      <c r="A233" s="10" t="s">
        <v>25</v>
      </c>
      <c r="B233" s="11" t="s">
        <v>266</v>
      </c>
      <c r="C233" s="11" t="s">
        <v>26</v>
      </c>
      <c r="D233" s="12">
        <v>7721500</v>
      </c>
      <c r="E233" s="13"/>
      <c r="F233" s="13">
        <v>7721.5</v>
      </c>
      <c r="G233" s="13">
        <v>8034.1</v>
      </c>
      <c r="H233" s="13">
        <v>8029.9</v>
      </c>
    </row>
    <row r="234" spans="1:8" ht="38.25" x14ac:dyDescent="0.25">
      <c r="A234" s="10" t="s">
        <v>27</v>
      </c>
      <c r="B234" s="11" t="s">
        <v>266</v>
      </c>
      <c r="C234" s="11" t="s">
        <v>28</v>
      </c>
      <c r="D234" s="12">
        <v>621900</v>
      </c>
      <c r="E234" s="13"/>
      <c r="F234" s="13">
        <v>621.9</v>
      </c>
      <c r="G234" s="13">
        <v>621.9</v>
      </c>
      <c r="H234" s="13">
        <v>551.79999999999995</v>
      </c>
    </row>
    <row r="235" spans="1:8" ht="25.5" x14ac:dyDescent="0.25">
      <c r="A235" s="10" t="s">
        <v>267</v>
      </c>
      <c r="B235" s="11" t="s">
        <v>268</v>
      </c>
      <c r="C235" s="11"/>
      <c r="D235" s="12">
        <v>174800</v>
      </c>
      <c r="E235" s="13"/>
      <c r="F235" s="13">
        <f t="shared" ref="F235:H236" si="13">F236</f>
        <v>174.8</v>
      </c>
      <c r="G235" s="13">
        <f t="shared" si="13"/>
        <v>174.8</v>
      </c>
      <c r="H235" s="13">
        <f t="shared" si="13"/>
        <v>174.8</v>
      </c>
    </row>
    <row r="236" spans="1:8" ht="38.25" x14ac:dyDescent="0.25">
      <c r="A236" s="10" t="s">
        <v>269</v>
      </c>
      <c r="B236" s="11" t="s">
        <v>270</v>
      </c>
      <c r="C236" s="11"/>
      <c r="D236" s="12">
        <v>174800</v>
      </c>
      <c r="E236" s="13"/>
      <c r="F236" s="13">
        <f t="shared" si="13"/>
        <v>174.8</v>
      </c>
      <c r="G236" s="13">
        <f t="shared" si="13"/>
        <v>174.8</v>
      </c>
      <c r="H236" s="13">
        <f t="shared" si="13"/>
        <v>174.8</v>
      </c>
    </row>
    <row r="237" spans="1:8" ht="38.25" x14ac:dyDescent="0.25">
      <c r="A237" s="10" t="s">
        <v>27</v>
      </c>
      <c r="B237" s="11" t="s">
        <v>270</v>
      </c>
      <c r="C237" s="11" t="s">
        <v>28</v>
      </c>
      <c r="D237" s="12">
        <v>174800</v>
      </c>
      <c r="E237" s="13"/>
      <c r="F237" s="13">
        <v>174.8</v>
      </c>
      <c r="G237" s="13">
        <v>174.8</v>
      </c>
      <c r="H237" s="13">
        <v>174.8</v>
      </c>
    </row>
    <row r="238" spans="1:8" ht="38.25" x14ac:dyDescent="0.25">
      <c r="A238" s="6" t="s">
        <v>271</v>
      </c>
      <c r="B238" s="7" t="s">
        <v>272</v>
      </c>
      <c r="C238" s="7"/>
      <c r="D238" s="8">
        <v>5755400</v>
      </c>
      <c r="E238" s="9"/>
      <c r="F238" s="9">
        <f>F239+F246</f>
        <v>5755.4</v>
      </c>
      <c r="G238" s="9">
        <f>G239+G246</f>
        <v>5792.3</v>
      </c>
      <c r="H238" s="9">
        <f>H239+H246</f>
        <v>5992.3</v>
      </c>
    </row>
    <row r="239" spans="1:8" ht="25.5" x14ac:dyDescent="0.25">
      <c r="A239" s="10" t="s">
        <v>273</v>
      </c>
      <c r="B239" s="11" t="s">
        <v>274</v>
      </c>
      <c r="C239" s="11"/>
      <c r="D239" s="12">
        <v>4473000</v>
      </c>
      <c r="E239" s="13"/>
      <c r="F239" s="13">
        <f>F240+F242+F244</f>
        <v>4473</v>
      </c>
      <c r="G239" s="13">
        <f>G240+G242+G244</f>
        <v>4632.3</v>
      </c>
      <c r="H239" s="13">
        <f>H240+H242+H244</f>
        <v>4782.3</v>
      </c>
    </row>
    <row r="240" spans="1:8" ht="102" x14ac:dyDescent="0.25">
      <c r="A240" s="10" t="s">
        <v>275</v>
      </c>
      <c r="B240" s="11" t="s">
        <v>276</v>
      </c>
      <c r="C240" s="11"/>
      <c r="D240" s="12">
        <v>230000</v>
      </c>
      <c r="E240" s="13"/>
      <c r="F240" s="13">
        <f>F241</f>
        <v>230</v>
      </c>
      <c r="G240" s="13">
        <f>G241</f>
        <v>230</v>
      </c>
      <c r="H240" s="13">
        <f>H241</f>
        <v>230</v>
      </c>
    </row>
    <row r="241" spans="1:8" ht="38.25" x14ac:dyDescent="0.25">
      <c r="A241" s="10" t="s">
        <v>27</v>
      </c>
      <c r="B241" s="11" t="s">
        <v>276</v>
      </c>
      <c r="C241" s="11" t="s">
        <v>28</v>
      </c>
      <c r="D241" s="12">
        <v>230000</v>
      </c>
      <c r="E241" s="13"/>
      <c r="F241" s="13">
        <v>230</v>
      </c>
      <c r="G241" s="13">
        <v>230</v>
      </c>
      <c r="H241" s="13">
        <v>230</v>
      </c>
    </row>
    <row r="242" spans="1:8" ht="25.5" x14ac:dyDescent="0.25">
      <c r="A242" s="10" t="s">
        <v>277</v>
      </c>
      <c r="B242" s="11" t="s">
        <v>278</v>
      </c>
      <c r="C242" s="11"/>
      <c r="D242" s="12">
        <v>3923000</v>
      </c>
      <c r="E242" s="13"/>
      <c r="F242" s="13">
        <f>F243</f>
        <v>3923</v>
      </c>
      <c r="G242" s="13">
        <f>G243</f>
        <v>4082.3</v>
      </c>
      <c r="H242" s="13">
        <f>H243</f>
        <v>4232.3</v>
      </c>
    </row>
    <row r="243" spans="1:8" ht="38.25" x14ac:dyDescent="0.25">
      <c r="A243" s="10" t="s">
        <v>27</v>
      </c>
      <c r="B243" s="11" t="s">
        <v>278</v>
      </c>
      <c r="C243" s="11" t="s">
        <v>28</v>
      </c>
      <c r="D243" s="12">
        <v>3923000</v>
      </c>
      <c r="E243" s="13"/>
      <c r="F243" s="13">
        <v>3923</v>
      </c>
      <c r="G243" s="13">
        <v>4082.3</v>
      </c>
      <c r="H243" s="13">
        <v>4232.3</v>
      </c>
    </row>
    <row r="244" spans="1:8" ht="25.5" x14ac:dyDescent="0.25">
      <c r="A244" s="10" t="s">
        <v>279</v>
      </c>
      <c r="B244" s="11" t="s">
        <v>280</v>
      </c>
      <c r="C244" s="11"/>
      <c r="D244" s="12">
        <v>320000</v>
      </c>
      <c r="E244" s="13"/>
      <c r="F244" s="13">
        <f>F245</f>
        <v>320</v>
      </c>
      <c r="G244" s="13">
        <f>G245</f>
        <v>320</v>
      </c>
      <c r="H244" s="13">
        <f>H245</f>
        <v>320</v>
      </c>
    </row>
    <row r="245" spans="1:8" ht="38.25" x14ac:dyDescent="0.25">
      <c r="A245" s="10" t="s">
        <v>27</v>
      </c>
      <c r="B245" s="11" t="s">
        <v>280</v>
      </c>
      <c r="C245" s="11" t="s">
        <v>28</v>
      </c>
      <c r="D245" s="12">
        <v>320000</v>
      </c>
      <c r="E245" s="13"/>
      <c r="F245" s="13">
        <v>320</v>
      </c>
      <c r="G245" s="13">
        <v>320</v>
      </c>
      <c r="H245" s="13">
        <v>320</v>
      </c>
    </row>
    <row r="246" spans="1:8" ht="25.5" x14ac:dyDescent="0.25">
      <c r="A246" s="10" t="s">
        <v>281</v>
      </c>
      <c r="B246" s="11" t="s">
        <v>282</v>
      </c>
      <c r="C246" s="11"/>
      <c r="D246" s="12">
        <v>1282400</v>
      </c>
      <c r="E246" s="13"/>
      <c r="F246" s="13">
        <f>F247+F249</f>
        <v>1282.4000000000001</v>
      </c>
      <c r="G246" s="13">
        <f>G247+G249</f>
        <v>1160</v>
      </c>
      <c r="H246" s="13">
        <f>H247+H249</f>
        <v>1210</v>
      </c>
    </row>
    <row r="247" spans="1:8" ht="51" x14ac:dyDescent="0.25">
      <c r="A247" s="10" t="s">
        <v>283</v>
      </c>
      <c r="B247" s="11" t="s">
        <v>284</v>
      </c>
      <c r="C247" s="11"/>
      <c r="D247" s="12">
        <v>210000</v>
      </c>
      <c r="E247" s="13"/>
      <c r="F247" s="13">
        <f>F248</f>
        <v>210</v>
      </c>
      <c r="G247" s="13">
        <f>G248</f>
        <v>350</v>
      </c>
      <c r="H247" s="13">
        <f>H248</f>
        <v>350</v>
      </c>
    </row>
    <row r="248" spans="1:8" ht="38.25" x14ac:dyDescent="0.25">
      <c r="A248" s="10" t="s">
        <v>27</v>
      </c>
      <c r="B248" s="11" t="s">
        <v>284</v>
      </c>
      <c r="C248" s="11" t="s">
        <v>28</v>
      </c>
      <c r="D248" s="12">
        <v>210000</v>
      </c>
      <c r="E248" s="13"/>
      <c r="F248" s="13">
        <v>210</v>
      </c>
      <c r="G248" s="13">
        <v>350</v>
      </c>
      <c r="H248" s="13">
        <v>350</v>
      </c>
    </row>
    <row r="249" spans="1:8" ht="38.25" x14ac:dyDescent="0.25">
      <c r="A249" s="10" t="s">
        <v>285</v>
      </c>
      <c r="B249" s="11" t="s">
        <v>286</v>
      </c>
      <c r="C249" s="11"/>
      <c r="D249" s="12">
        <v>1072400</v>
      </c>
      <c r="E249" s="13"/>
      <c r="F249" s="13">
        <f>F250</f>
        <v>1072.4000000000001</v>
      </c>
      <c r="G249" s="13">
        <f>G250</f>
        <v>810</v>
      </c>
      <c r="H249" s="13">
        <f>H250</f>
        <v>860</v>
      </c>
    </row>
    <row r="250" spans="1:8" ht="38.25" x14ac:dyDescent="0.25">
      <c r="A250" s="10" t="s">
        <v>27</v>
      </c>
      <c r="B250" s="11" t="s">
        <v>286</v>
      </c>
      <c r="C250" s="11" t="s">
        <v>28</v>
      </c>
      <c r="D250" s="12">
        <v>1072400</v>
      </c>
      <c r="E250" s="13"/>
      <c r="F250" s="13">
        <v>1072.4000000000001</v>
      </c>
      <c r="G250" s="13">
        <v>810</v>
      </c>
      <c r="H250" s="13">
        <v>860</v>
      </c>
    </row>
    <row r="251" spans="1:8" ht="38.25" x14ac:dyDescent="0.25">
      <c r="A251" s="6" t="s">
        <v>287</v>
      </c>
      <c r="B251" s="7" t="s">
        <v>288</v>
      </c>
      <c r="C251" s="7"/>
      <c r="D251" s="8">
        <v>5245000</v>
      </c>
      <c r="E251" s="9"/>
      <c r="F251" s="9">
        <f>F252+F255</f>
        <v>5245</v>
      </c>
      <c r="G251" s="9">
        <f>G252+G255</f>
        <v>6092</v>
      </c>
      <c r="H251" s="9">
        <f>H252+H255</f>
        <v>6092</v>
      </c>
    </row>
    <row r="252" spans="1:8" x14ac:dyDescent="0.25">
      <c r="A252" s="10" t="s">
        <v>289</v>
      </c>
      <c r="B252" s="11" t="s">
        <v>290</v>
      </c>
      <c r="C252" s="11"/>
      <c r="D252" s="12">
        <v>172000</v>
      </c>
      <c r="E252" s="13"/>
      <c r="F252" s="13">
        <f t="shared" ref="F252:H253" si="14">F253</f>
        <v>172</v>
      </c>
      <c r="G252" s="13">
        <f t="shared" si="14"/>
        <v>172</v>
      </c>
      <c r="H252" s="13">
        <f t="shared" si="14"/>
        <v>172</v>
      </c>
    </row>
    <row r="253" spans="1:8" ht="25.5" x14ac:dyDescent="0.25">
      <c r="A253" s="10" t="s">
        <v>291</v>
      </c>
      <c r="B253" s="11" t="s">
        <v>292</v>
      </c>
      <c r="C253" s="11"/>
      <c r="D253" s="12">
        <v>172000</v>
      </c>
      <c r="E253" s="13"/>
      <c r="F253" s="13">
        <f t="shared" si="14"/>
        <v>172</v>
      </c>
      <c r="G253" s="13">
        <f t="shared" si="14"/>
        <v>172</v>
      </c>
      <c r="H253" s="13">
        <f t="shared" si="14"/>
        <v>172</v>
      </c>
    </row>
    <row r="254" spans="1:8" ht="38.25" x14ac:dyDescent="0.25">
      <c r="A254" s="10" t="s">
        <v>27</v>
      </c>
      <c r="B254" s="11" t="s">
        <v>292</v>
      </c>
      <c r="C254" s="11" t="s">
        <v>28</v>
      </c>
      <c r="D254" s="12">
        <v>172000</v>
      </c>
      <c r="E254" s="13"/>
      <c r="F254" s="13">
        <v>172</v>
      </c>
      <c r="G254" s="13">
        <v>172</v>
      </c>
      <c r="H254" s="13">
        <v>172</v>
      </c>
    </row>
    <row r="255" spans="1:8" ht="25.5" x14ac:dyDescent="0.25">
      <c r="A255" s="10" t="s">
        <v>293</v>
      </c>
      <c r="B255" s="11" t="s">
        <v>294</v>
      </c>
      <c r="C255" s="11"/>
      <c r="D255" s="12">
        <v>5073000</v>
      </c>
      <c r="E255" s="13"/>
      <c r="F255" s="13">
        <f>F256+F258</f>
        <v>5073</v>
      </c>
      <c r="G255" s="13">
        <f>G256+G258</f>
        <v>5920</v>
      </c>
      <c r="H255" s="13">
        <f>H256+H258</f>
        <v>5920</v>
      </c>
    </row>
    <row r="256" spans="1:8" ht="81.75" customHeight="1" x14ac:dyDescent="0.25">
      <c r="A256" s="10" t="s">
        <v>295</v>
      </c>
      <c r="B256" s="11" t="s">
        <v>296</v>
      </c>
      <c r="C256" s="11"/>
      <c r="D256" s="12">
        <v>20000</v>
      </c>
      <c r="E256" s="13"/>
      <c r="F256" s="13">
        <f>F257</f>
        <v>20</v>
      </c>
      <c r="G256" s="13">
        <f>G257</f>
        <v>20</v>
      </c>
      <c r="H256" s="13">
        <f>H257</f>
        <v>20</v>
      </c>
    </row>
    <row r="257" spans="1:8" ht="38.25" x14ac:dyDescent="0.25">
      <c r="A257" s="10" t="s">
        <v>27</v>
      </c>
      <c r="B257" s="11" t="s">
        <v>296</v>
      </c>
      <c r="C257" s="11" t="s">
        <v>28</v>
      </c>
      <c r="D257" s="12">
        <v>20000</v>
      </c>
      <c r="E257" s="13"/>
      <c r="F257" s="13">
        <v>20</v>
      </c>
      <c r="G257" s="13">
        <v>20</v>
      </c>
      <c r="H257" s="13">
        <v>20</v>
      </c>
    </row>
    <row r="258" spans="1:8" ht="25.5" x14ac:dyDescent="0.25">
      <c r="A258" s="10" t="s">
        <v>297</v>
      </c>
      <c r="B258" s="11" t="s">
        <v>298</v>
      </c>
      <c r="C258" s="11"/>
      <c r="D258" s="12">
        <v>5053000</v>
      </c>
      <c r="E258" s="13"/>
      <c r="F258" s="13">
        <f>F259+F260+F261</f>
        <v>5053</v>
      </c>
      <c r="G258" s="13">
        <f>G259+G260+G261</f>
        <v>5900</v>
      </c>
      <c r="H258" s="13">
        <f>H259+H260+H261</f>
        <v>5900</v>
      </c>
    </row>
    <row r="259" spans="1:8" ht="76.5" x14ac:dyDescent="0.25">
      <c r="A259" s="10" t="s">
        <v>25</v>
      </c>
      <c r="B259" s="11" t="s">
        <v>298</v>
      </c>
      <c r="C259" s="11" t="s">
        <v>26</v>
      </c>
      <c r="D259" s="12">
        <v>4534000</v>
      </c>
      <c r="E259" s="13"/>
      <c r="F259" s="13">
        <v>4534</v>
      </c>
      <c r="G259" s="13">
        <v>4946.2</v>
      </c>
      <c r="H259" s="13">
        <v>4946.2</v>
      </c>
    </row>
    <row r="260" spans="1:8" ht="38.25" x14ac:dyDescent="0.25">
      <c r="A260" s="10" t="s">
        <v>27</v>
      </c>
      <c r="B260" s="11" t="s">
        <v>298</v>
      </c>
      <c r="C260" s="11" t="s">
        <v>28</v>
      </c>
      <c r="D260" s="12">
        <v>516000</v>
      </c>
      <c r="E260" s="13"/>
      <c r="F260" s="13">
        <v>516</v>
      </c>
      <c r="G260" s="13">
        <v>950.8</v>
      </c>
      <c r="H260" s="13">
        <v>950.8</v>
      </c>
    </row>
    <row r="261" spans="1:8" x14ac:dyDescent="0.25">
      <c r="A261" s="10" t="s">
        <v>152</v>
      </c>
      <c r="B261" s="11" t="s">
        <v>298</v>
      </c>
      <c r="C261" s="11" t="s">
        <v>153</v>
      </c>
      <c r="D261" s="12">
        <v>3000</v>
      </c>
      <c r="E261" s="13"/>
      <c r="F261" s="13">
        <v>3</v>
      </c>
      <c r="G261" s="13">
        <v>3</v>
      </c>
      <c r="H261" s="13">
        <v>3</v>
      </c>
    </row>
    <row r="262" spans="1:8" ht="38.25" x14ac:dyDescent="0.25">
      <c r="A262" s="6" t="s">
        <v>299</v>
      </c>
      <c r="B262" s="7" t="s">
        <v>300</v>
      </c>
      <c r="C262" s="7"/>
      <c r="D262" s="8">
        <v>29275300</v>
      </c>
      <c r="E262" s="9">
        <v>3440</v>
      </c>
      <c r="F262" s="9">
        <f>F263</f>
        <v>32715.3</v>
      </c>
      <c r="G262" s="9">
        <f>G263</f>
        <v>31156.1</v>
      </c>
      <c r="H262" s="9">
        <f>H263</f>
        <v>341.2</v>
      </c>
    </row>
    <row r="263" spans="1:8" ht="25.5" x14ac:dyDescent="0.25">
      <c r="A263" s="10" t="s">
        <v>301</v>
      </c>
      <c r="B263" s="11" t="s">
        <v>302</v>
      </c>
      <c r="C263" s="11"/>
      <c r="D263" s="13">
        <v>29275.3</v>
      </c>
      <c r="E263" s="13">
        <v>3440</v>
      </c>
      <c r="F263" s="13">
        <f>F264+F265+F266+F267</f>
        <v>32715.3</v>
      </c>
      <c r="G263" s="13">
        <f>G264+G265+G266+G267</f>
        <v>31156.1</v>
      </c>
      <c r="H263" s="13">
        <f>H264+H265+H266+H267</f>
        <v>341.2</v>
      </c>
    </row>
    <row r="264" spans="1:8" ht="38.25" x14ac:dyDescent="0.25">
      <c r="A264" s="10" t="s">
        <v>27</v>
      </c>
      <c r="B264" s="11" t="s">
        <v>302</v>
      </c>
      <c r="C264" s="11" t="s">
        <v>28</v>
      </c>
      <c r="D264" s="12">
        <v>30000</v>
      </c>
      <c r="E264" s="13"/>
      <c r="F264" s="13">
        <v>30</v>
      </c>
      <c r="G264" s="13">
        <v>0</v>
      </c>
      <c r="H264" s="13">
        <v>0</v>
      </c>
    </row>
    <row r="265" spans="1:8" ht="38.25" x14ac:dyDescent="0.25">
      <c r="A265" s="10" t="s">
        <v>21</v>
      </c>
      <c r="B265" s="11" t="s">
        <v>302</v>
      </c>
      <c r="C265" s="11" t="s">
        <v>22</v>
      </c>
      <c r="D265" s="12">
        <v>1000000</v>
      </c>
      <c r="E265" s="13">
        <v>3440</v>
      </c>
      <c r="F265" s="13">
        <f>1000+20+3420</f>
        <v>4440</v>
      </c>
      <c r="G265" s="13">
        <v>0</v>
      </c>
      <c r="H265" s="13">
        <v>0</v>
      </c>
    </row>
    <row r="266" spans="1:8" ht="38.25" x14ac:dyDescent="0.25">
      <c r="A266" s="10" t="s">
        <v>27</v>
      </c>
      <c r="B266" s="11" t="s">
        <v>303</v>
      </c>
      <c r="C266" s="11" t="s">
        <v>28</v>
      </c>
      <c r="D266" s="12">
        <v>22816300</v>
      </c>
      <c r="E266" s="13"/>
      <c r="F266" s="13">
        <v>22816.3</v>
      </c>
      <c r="G266" s="13">
        <v>23076.1</v>
      </c>
      <c r="H266" s="13">
        <v>261.2</v>
      </c>
    </row>
    <row r="267" spans="1:8" ht="38.25" x14ac:dyDescent="0.25">
      <c r="A267" s="10" t="s">
        <v>21</v>
      </c>
      <c r="B267" s="11" t="s">
        <v>303</v>
      </c>
      <c r="C267" s="11" t="s">
        <v>22</v>
      </c>
      <c r="D267" s="12">
        <v>5429000</v>
      </c>
      <c r="E267" s="13"/>
      <c r="F267" s="13">
        <v>5429</v>
      </c>
      <c r="G267" s="13">
        <v>8080</v>
      </c>
      <c r="H267" s="13">
        <v>80</v>
      </c>
    </row>
    <row r="268" spans="1:8" ht="25.5" x14ac:dyDescent="0.25">
      <c r="A268" s="6" t="s">
        <v>304</v>
      </c>
      <c r="B268" s="7" t="s">
        <v>305</v>
      </c>
      <c r="C268" s="7"/>
      <c r="D268" s="8">
        <v>30000</v>
      </c>
      <c r="E268" s="9"/>
      <c r="F268" s="9">
        <f t="shared" ref="F268:H269" si="15">F269</f>
        <v>30</v>
      </c>
      <c r="G268" s="9">
        <f t="shared" si="15"/>
        <v>30</v>
      </c>
      <c r="H268" s="9">
        <f t="shared" si="15"/>
        <v>30</v>
      </c>
    </row>
    <row r="269" spans="1:8" ht="42" customHeight="1" x14ac:dyDescent="0.25">
      <c r="A269" s="10" t="s">
        <v>306</v>
      </c>
      <c r="B269" s="11" t="s">
        <v>307</v>
      </c>
      <c r="C269" s="11"/>
      <c r="D269" s="12">
        <v>30000</v>
      </c>
      <c r="E269" s="13"/>
      <c r="F269" s="13">
        <f t="shared" si="15"/>
        <v>30</v>
      </c>
      <c r="G269" s="13">
        <f t="shared" si="15"/>
        <v>30</v>
      </c>
      <c r="H269" s="13">
        <f t="shared" si="15"/>
        <v>30</v>
      </c>
    </row>
    <row r="270" spans="1:8" ht="38.25" x14ac:dyDescent="0.25">
      <c r="A270" s="10" t="s">
        <v>21</v>
      </c>
      <c r="B270" s="11" t="s">
        <v>307</v>
      </c>
      <c r="C270" s="11" t="s">
        <v>22</v>
      </c>
      <c r="D270" s="12">
        <v>30000</v>
      </c>
      <c r="E270" s="13"/>
      <c r="F270" s="13">
        <v>30</v>
      </c>
      <c r="G270" s="13">
        <v>30</v>
      </c>
      <c r="H270" s="13">
        <v>30</v>
      </c>
    </row>
    <row r="271" spans="1:8" x14ac:dyDescent="0.25">
      <c r="A271" s="6" t="s">
        <v>308</v>
      </c>
      <c r="B271" s="7" t="s">
        <v>309</v>
      </c>
      <c r="C271" s="7"/>
      <c r="D271" s="8">
        <v>146876800</v>
      </c>
      <c r="E271" s="9">
        <v>-1201.3</v>
      </c>
      <c r="F271" s="9">
        <f>F272+F273+F274+F275+F276</f>
        <v>145675.5</v>
      </c>
      <c r="G271" s="9">
        <f>G272+G273+G274+G275+G276</f>
        <v>55528.7</v>
      </c>
      <c r="H271" s="9">
        <f>H272+H273+H274+H275+H276</f>
        <v>56708.5</v>
      </c>
    </row>
    <row r="272" spans="1:8" ht="76.5" x14ac:dyDescent="0.25">
      <c r="A272" s="10" t="s">
        <v>25</v>
      </c>
      <c r="B272" s="11" t="s">
        <v>309</v>
      </c>
      <c r="C272" s="11" t="s">
        <v>26</v>
      </c>
      <c r="D272" s="12">
        <v>27798300</v>
      </c>
      <c r="E272" s="13"/>
      <c r="F272" s="13">
        <v>27798.3</v>
      </c>
      <c r="G272" s="13">
        <v>30274.6</v>
      </c>
      <c r="H272" s="13">
        <v>30274.6</v>
      </c>
    </row>
    <row r="273" spans="1:8" ht="38.25" x14ac:dyDescent="0.25">
      <c r="A273" s="10" t="s">
        <v>27</v>
      </c>
      <c r="B273" s="11" t="s">
        <v>309</v>
      </c>
      <c r="C273" s="11" t="s">
        <v>28</v>
      </c>
      <c r="D273" s="12">
        <v>6644500</v>
      </c>
      <c r="E273" s="13"/>
      <c r="F273" s="13">
        <v>6644.5</v>
      </c>
      <c r="G273" s="13">
        <v>7270.1</v>
      </c>
      <c r="H273" s="13">
        <v>7354.9</v>
      </c>
    </row>
    <row r="274" spans="1:8" ht="25.5" x14ac:dyDescent="0.25">
      <c r="A274" s="10" t="s">
        <v>29</v>
      </c>
      <c r="B274" s="11" t="s">
        <v>309</v>
      </c>
      <c r="C274" s="11" t="s">
        <v>30</v>
      </c>
      <c r="D274" s="12">
        <v>400000</v>
      </c>
      <c r="E274" s="13"/>
      <c r="F274" s="13">
        <v>400</v>
      </c>
      <c r="G274" s="13">
        <v>400</v>
      </c>
      <c r="H274" s="13">
        <v>400</v>
      </c>
    </row>
    <row r="275" spans="1:8" ht="38.25" x14ac:dyDescent="0.25">
      <c r="A275" s="10" t="s">
        <v>21</v>
      </c>
      <c r="B275" s="11" t="s">
        <v>309</v>
      </c>
      <c r="C275" s="11" t="s">
        <v>22</v>
      </c>
      <c r="D275" s="12">
        <v>20380000</v>
      </c>
      <c r="E275" s="13"/>
      <c r="F275" s="13">
        <v>20380</v>
      </c>
      <c r="G275" s="13">
        <v>14380</v>
      </c>
      <c r="H275" s="13">
        <v>14380</v>
      </c>
    </row>
    <row r="276" spans="1:8" x14ac:dyDescent="0.25">
      <c r="A276" s="16" t="s">
        <v>152</v>
      </c>
      <c r="B276" s="17" t="s">
        <v>309</v>
      </c>
      <c r="C276" s="17" t="s">
        <v>153</v>
      </c>
      <c r="D276" s="18">
        <v>91654000</v>
      </c>
      <c r="E276" s="19">
        <v>-1201.3</v>
      </c>
      <c r="F276" s="19">
        <f>91654-1201.3</f>
        <v>90452.7</v>
      </c>
      <c r="G276" s="19">
        <v>3204</v>
      </c>
      <c r="H276" s="19">
        <v>4299</v>
      </c>
    </row>
    <row r="277" spans="1:8" s="22" customFormat="1" ht="14.25" x14ac:dyDescent="0.2">
      <c r="A277" s="27" t="s">
        <v>310</v>
      </c>
      <c r="B277" s="28"/>
      <c r="C277" s="29"/>
      <c r="D277" s="20">
        <v>2424382900</v>
      </c>
      <c r="E277" s="21">
        <f>E271+E262+E268+E251+E238+E222+E189+E183+E148+E139+E129+E107+E82+E59+E12</f>
        <v>15686.300000000001</v>
      </c>
      <c r="F277" s="21">
        <f>F271+F262+F268+F251+F238+F222+F189+F183+F148+F139+F129+F107+F82+F59+F12</f>
        <v>2440069.2000000002</v>
      </c>
      <c r="G277" s="21">
        <f>G271+G262+G268+G251+G238+G222+G189+G183+G148+G139+G129+G107+G82+G59+G12</f>
        <v>2199372.6999999997</v>
      </c>
      <c r="H277" s="21">
        <f>H271+H262+H268+H251+H238+H222+H189+H183+H148+H139+H129+H107+H82+H59+H12</f>
        <v>2196960</v>
      </c>
    </row>
    <row r="278" spans="1:8" x14ac:dyDescent="0.25">
      <c r="A278" s="23"/>
      <c r="B278" s="23"/>
      <c r="C278" s="23"/>
      <c r="D278" s="23"/>
      <c r="E278" s="23"/>
      <c r="F278" s="23"/>
      <c r="G278" s="23"/>
      <c r="H278" s="23"/>
    </row>
    <row r="279" spans="1:8" x14ac:dyDescent="0.25">
      <c r="A279" s="23"/>
      <c r="B279" s="23"/>
      <c r="C279" s="23"/>
      <c r="D279" s="23"/>
      <c r="E279" s="23"/>
      <c r="F279" s="23"/>
      <c r="G279" s="23"/>
      <c r="H279" s="23"/>
    </row>
    <row r="280" spans="1:8" ht="15" customHeight="1" x14ac:dyDescent="0.25">
      <c r="A280" s="24"/>
      <c r="B280" s="24"/>
      <c r="C280" s="24"/>
      <c r="D280" s="24"/>
      <c r="E280" s="24"/>
      <c r="F280" s="24"/>
      <c r="G280" s="23"/>
    </row>
    <row r="281" spans="1:8" ht="15" customHeight="1" x14ac:dyDescent="0.25"/>
    <row r="282" spans="1:8" ht="15" customHeight="1" x14ac:dyDescent="0.25"/>
    <row r="283" spans="1:8" ht="15" customHeight="1" x14ac:dyDescent="0.25"/>
    <row r="284" spans="1:8" ht="15" customHeight="1" x14ac:dyDescent="0.25"/>
  </sheetData>
  <mergeCells count="7">
    <mergeCell ref="A280:F280"/>
    <mergeCell ref="A6:H6"/>
    <mergeCell ref="A7:H7"/>
    <mergeCell ref="A8:H8"/>
    <mergeCell ref="A9:H9"/>
    <mergeCell ref="A10:H10"/>
    <mergeCell ref="A277:C277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91" fitToHeight="1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2023-05-16T10:54:16Z</cp:lastPrinted>
  <dcterms:created xsi:type="dcterms:W3CDTF">2023-05-16T10:53:19Z</dcterms:created>
  <dcterms:modified xsi:type="dcterms:W3CDTF">2023-05-16T11:41:37Z</dcterms:modified>
</cp:coreProperties>
</file>